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/>
  <mc:AlternateContent xmlns:mc="http://schemas.openxmlformats.org/markup-compatibility/2006">
    <mc:Choice Requires="x15">
      <x15ac:absPath xmlns:x15ac="http://schemas.microsoft.com/office/spreadsheetml/2010/11/ac" url="/Users/anton/Downloads/"/>
    </mc:Choice>
  </mc:AlternateContent>
  <xr:revisionPtr revIDLastSave="0" documentId="13_ncr:1_{C9DB4D24-2719-9945-ADE4-50C3F9703DC7}" xr6:coauthVersionLast="47" xr6:coauthVersionMax="47" xr10:uidLastSave="{00000000-0000-0000-0000-000000000000}"/>
  <bookViews>
    <workbookView xWindow="100" yWindow="740" windowWidth="29300" windowHeight="16760" xr2:uid="{00000000-000D-0000-FFFF-FFFF00000000}"/>
  </bookViews>
  <sheets>
    <sheet name="Тальк пудра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12" l="1"/>
  <c r="N61" i="12" s="1"/>
  <c r="L61" i="12"/>
  <c r="O61" i="12" s="1"/>
  <c r="H61" i="12"/>
  <c r="K61" i="12" s="1"/>
  <c r="P61" i="12" s="1"/>
  <c r="Q61" i="12" s="1"/>
  <c r="L60" i="12"/>
  <c r="O60" i="12" s="1"/>
  <c r="H60" i="12"/>
  <c r="K60" i="12" s="1"/>
  <c r="L59" i="12"/>
  <c r="O59" i="12" s="1"/>
  <c r="H59" i="12"/>
  <c r="K59" i="12" s="1"/>
  <c r="H58" i="12"/>
  <c r="J58" i="12" s="1"/>
  <c r="K58" i="12"/>
  <c r="L58" i="12"/>
  <c r="M58" i="12" s="1"/>
  <c r="N58" i="12" s="1"/>
  <c r="O58" i="12"/>
  <c r="L57" i="12"/>
  <c r="O57" i="12" s="1"/>
  <c r="H57" i="12"/>
  <c r="K57" i="12" s="1"/>
  <c r="L56" i="12"/>
  <c r="O56" i="12" s="1"/>
  <c r="K56" i="12"/>
  <c r="J56" i="12"/>
  <c r="H56" i="12"/>
  <c r="L55" i="12"/>
  <c r="O55" i="12" s="1"/>
  <c r="H55" i="12"/>
  <c r="J55" i="12" s="1"/>
  <c r="L54" i="12"/>
  <c r="O54" i="12" s="1"/>
  <c r="J54" i="12"/>
  <c r="H54" i="12"/>
  <c r="K54" i="12" s="1"/>
  <c r="O53" i="12"/>
  <c r="M53" i="12"/>
  <c r="N53" i="12" s="1"/>
  <c r="L53" i="12"/>
  <c r="H53" i="12"/>
  <c r="K53" i="12" s="1"/>
  <c r="P53" i="12" s="1"/>
  <c r="Q53" i="12" s="1"/>
  <c r="L52" i="12"/>
  <c r="M52" i="12" s="1"/>
  <c r="N52" i="12" s="1"/>
  <c r="H52" i="12"/>
  <c r="K52" i="12" s="1"/>
  <c r="L51" i="12"/>
  <c r="O51" i="12" s="1"/>
  <c r="H51" i="12"/>
  <c r="K51" i="12" s="1"/>
  <c r="L50" i="12"/>
  <c r="M50" i="12" s="1"/>
  <c r="N50" i="12" s="1"/>
  <c r="H50" i="12"/>
  <c r="K50" i="12" s="1"/>
  <c r="L49" i="12"/>
  <c r="O49" i="12" s="1"/>
  <c r="H49" i="12"/>
  <c r="K49" i="12" s="1"/>
  <c r="L48" i="12"/>
  <c r="O48" i="12" s="1"/>
  <c r="K48" i="12"/>
  <c r="J48" i="12"/>
  <c r="H48" i="12"/>
  <c r="L47" i="12"/>
  <c r="O47" i="12" s="1"/>
  <c r="K47" i="12"/>
  <c r="H47" i="12"/>
  <c r="J47" i="12" s="1"/>
  <c r="L46" i="12"/>
  <c r="O46" i="12" s="1"/>
  <c r="H46" i="12"/>
  <c r="K46" i="12" s="1"/>
  <c r="Q45" i="12"/>
  <c r="Q44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P45" i="12"/>
  <c r="P44" i="12"/>
  <c r="P43" i="12"/>
  <c r="P42" i="12"/>
  <c r="P41" i="12"/>
  <c r="P40" i="12"/>
  <c r="P39" i="12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J61" i="12" l="1"/>
  <c r="J60" i="12"/>
  <c r="M60" i="12"/>
  <c r="N60" i="12" s="1"/>
  <c r="P60" i="12" s="1"/>
  <c r="Q60" i="12" s="1"/>
  <c r="J59" i="12"/>
  <c r="M59" i="12"/>
  <c r="N59" i="12" s="1"/>
  <c r="P59" i="12" s="1"/>
  <c r="Q59" i="12" s="1"/>
  <c r="P58" i="12"/>
  <c r="Q58" i="12" s="1"/>
  <c r="M57" i="12"/>
  <c r="N57" i="12" s="1"/>
  <c r="P57" i="12" s="1"/>
  <c r="Q57" i="12" s="1"/>
  <c r="J57" i="12"/>
  <c r="M56" i="12"/>
  <c r="N56" i="12" s="1"/>
  <c r="P56" i="12" s="1"/>
  <c r="Q56" i="12" s="1"/>
  <c r="K55" i="12"/>
  <c r="P55" i="12" s="1"/>
  <c r="Q55" i="12" s="1"/>
  <c r="M55" i="12"/>
  <c r="N55" i="12" s="1"/>
  <c r="M54" i="12"/>
  <c r="N54" i="12" s="1"/>
  <c r="P54" i="12" s="1"/>
  <c r="Q54" i="12" s="1"/>
  <c r="J53" i="12"/>
  <c r="J52" i="12"/>
  <c r="O52" i="12"/>
  <c r="P52" i="12" s="1"/>
  <c r="Q52" i="12" s="1"/>
  <c r="J51" i="12"/>
  <c r="M51" i="12"/>
  <c r="N51" i="12" s="1"/>
  <c r="P51" i="12" s="1"/>
  <c r="Q51" i="12" s="1"/>
  <c r="J50" i="12"/>
  <c r="O50" i="12"/>
  <c r="P50" i="12" s="1"/>
  <c r="Q50" i="12" s="1"/>
  <c r="J49" i="12"/>
  <c r="M49" i="12"/>
  <c r="N49" i="12" s="1"/>
  <c r="P49" i="12" s="1"/>
  <c r="Q49" i="12" s="1"/>
  <c r="M47" i="12"/>
  <c r="N47" i="12" s="1"/>
  <c r="P47" i="12" s="1"/>
  <c r="Q47" i="12" s="1"/>
  <c r="M48" i="12"/>
  <c r="N48" i="12" s="1"/>
  <c r="P48" i="12" s="1"/>
  <c r="Q48" i="12" s="1"/>
  <c r="M46" i="12"/>
  <c r="N46" i="12" s="1"/>
  <c r="P46" i="12" s="1"/>
  <c r="Q46" i="12" s="1"/>
  <c r="J46" i="12"/>
  <c r="L45" i="12"/>
  <c r="O45" i="12" s="1"/>
  <c r="H45" i="12"/>
  <c r="L44" i="12"/>
  <c r="O44" i="12" s="1"/>
  <c r="H44" i="12"/>
  <c r="K44" i="12" s="1"/>
  <c r="L43" i="12"/>
  <c r="O43" i="12" s="1"/>
  <c r="H43" i="12"/>
  <c r="K43" i="12" s="1"/>
  <c r="L42" i="12"/>
  <c r="O42" i="12" s="1"/>
  <c r="H42" i="12"/>
  <c r="K42" i="12" s="1"/>
  <c r="L41" i="12"/>
  <c r="O41" i="12" s="1"/>
  <c r="H41" i="12"/>
  <c r="K41" i="12" s="1"/>
  <c r="L40" i="12"/>
  <c r="O40" i="12" s="1"/>
  <c r="H40" i="12"/>
  <c r="K40" i="12" s="1"/>
  <c r="L39" i="12"/>
  <c r="O39" i="12" s="1"/>
  <c r="H39" i="12"/>
  <c r="L38" i="12"/>
  <c r="O38" i="12" s="1"/>
  <c r="H38" i="12"/>
  <c r="K38" i="12" s="1"/>
  <c r="L37" i="12"/>
  <c r="O37" i="12" s="1"/>
  <c r="H37" i="12"/>
  <c r="L36" i="12"/>
  <c r="O36" i="12" s="1"/>
  <c r="H36" i="12"/>
  <c r="K36" i="12" s="1"/>
  <c r="L35" i="12"/>
  <c r="O35" i="12" s="1"/>
  <c r="H35" i="12"/>
  <c r="K35" i="12" s="1"/>
  <c r="I8" i="12"/>
  <c r="H34" i="12"/>
  <c r="K34" i="12" s="1"/>
  <c r="H33" i="12"/>
  <c r="K33" i="12" s="1"/>
  <c r="H32" i="12"/>
  <c r="H31" i="12"/>
  <c r="K31" i="12" s="1"/>
  <c r="H30" i="12"/>
  <c r="H29" i="12"/>
  <c r="K29" i="12" s="1"/>
  <c r="H28" i="12"/>
  <c r="H27" i="12"/>
  <c r="K27" i="12" s="1"/>
  <c r="H26" i="12"/>
  <c r="H25" i="12"/>
  <c r="K25" i="12" s="1"/>
  <c r="H24" i="12"/>
  <c r="K24" i="12" s="1"/>
  <c r="H23" i="12"/>
  <c r="K23" i="12" s="1"/>
  <c r="H22" i="12"/>
  <c r="K22" i="12" s="1"/>
  <c r="H21" i="12"/>
  <c r="H20" i="12"/>
  <c r="K20" i="12" s="1"/>
  <c r="H19" i="12"/>
  <c r="K19" i="12" s="1"/>
  <c r="H18" i="12"/>
  <c r="H17" i="12"/>
  <c r="K17" i="12" s="1"/>
  <c r="H16" i="12"/>
  <c r="H15" i="12"/>
  <c r="K15" i="12" s="1"/>
  <c r="L34" i="12"/>
  <c r="O34" i="12" s="1"/>
  <c r="L33" i="12"/>
  <c r="O33" i="12" s="1"/>
  <c r="J33" i="12"/>
  <c r="L32" i="12"/>
  <c r="L31" i="12"/>
  <c r="O31" i="12" s="1"/>
  <c r="L30" i="12"/>
  <c r="O30" i="12" s="1"/>
  <c r="L29" i="12"/>
  <c r="O29" i="12" s="1"/>
  <c r="L28" i="12"/>
  <c r="O28" i="12" s="1"/>
  <c r="L27" i="12"/>
  <c r="O27" i="12" s="1"/>
  <c r="L26" i="12"/>
  <c r="O26" i="12" s="1"/>
  <c r="L25" i="12"/>
  <c r="O25" i="12" s="1"/>
  <c r="L24" i="12"/>
  <c r="O24" i="12" s="1"/>
  <c r="L23" i="12"/>
  <c r="O23" i="12" s="1"/>
  <c r="L22" i="12"/>
  <c r="O22" i="12" s="1"/>
  <c r="L21" i="12"/>
  <c r="O21" i="12" s="1"/>
  <c r="L20" i="12"/>
  <c r="M20" i="12" s="1"/>
  <c r="N20" i="12" s="1"/>
  <c r="L19" i="12"/>
  <c r="O19" i="12" s="1"/>
  <c r="L18" i="12"/>
  <c r="O18" i="12" s="1"/>
  <c r="L17" i="12"/>
  <c r="O17" i="12" s="1"/>
  <c r="L16" i="12"/>
  <c r="O16" i="12" s="1"/>
  <c r="L15" i="12"/>
  <c r="O15" i="12" s="1"/>
  <c r="L14" i="12"/>
  <c r="O14" i="12" s="1"/>
  <c r="L13" i="12"/>
  <c r="O13" i="12" s="1"/>
  <c r="L12" i="12"/>
  <c r="O12" i="12" s="1"/>
  <c r="L11" i="12"/>
  <c r="O11" i="12" s="1"/>
  <c r="L10" i="12"/>
  <c r="O10" i="12" s="1"/>
  <c r="L9" i="12"/>
  <c r="O9" i="12" s="1"/>
  <c r="J28" i="12" l="1"/>
  <c r="K28" i="12"/>
  <c r="J20" i="12"/>
  <c r="J30" i="12"/>
  <c r="K30" i="12"/>
  <c r="J18" i="12"/>
  <c r="K18" i="12"/>
  <c r="J22" i="12"/>
  <c r="J16" i="12"/>
  <c r="K16" i="12"/>
  <c r="J32" i="12"/>
  <c r="K32" i="12"/>
  <c r="J37" i="12"/>
  <c r="K37" i="12"/>
  <c r="J45" i="12"/>
  <c r="K45" i="12"/>
  <c r="J26" i="12"/>
  <c r="K26" i="12"/>
  <c r="J39" i="12"/>
  <c r="K39" i="12"/>
  <c r="J21" i="12"/>
  <c r="K21" i="12"/>
  <c r="J31" i="12"/>
  <c r="J24" i="12"/>
  <c r="J15" i="12"/>
  <c r="J34" i="12"/>
  <c r="M39" i="12"/>
  <c r="N39" i="12" s="1"/>
  <c r="J25" i="12"/>
  <c r="J43" i="12"/>
  <c r="J17" i="12"/>
  <c r="J23" i="12"/>
  <c r="M45" i="12"/>
  <c r="N45" i="12" s="1"/>
  <c r="J44" i="12"/>
  <c r="M44" i="12"/>
  <c r="N44" i="12" s="1"/>
  <c r="M43" i="12"/>
  <c r="N43" i="12" s="1"/>
  <c r="M42" i="12"/>
  <c r="N42" i="12" s="1"/>
  <c r="J42" i="12"/>
  <c r="J41" i="12"/>
  <c r="M41" i="12"/>
  <c r="N41" i="12" s="1"/>
  <c r="J40" i="12"/>
  <c r="M38" i="12"/>
  <c r="N38" i="12" s="1"/>
  <c r="M40" i="12"/>
  <c r="N40" i="12" s="1"/>
  <c r="J38" i="12"/>
  <c r="M37" i="12"/>
  <c r="N37" i="12" s="1"/>
  <c r="J36" i="12"/>
  <c r="M36" i="12"/>
  <c r="N36" i="12" s="1"/>
  <c r="J35" i="12"/>
  <c r="M35" i="12"/>
  <c r="N35" i="12" s="1"/>
  <c r="J19" i="12"/>
  <c r="J29" i="12"/>
  <c r="J27" i="12"/>
  <c r="L8" i="12"/>
  <c r="M11" i="12"/>
  <c r="M12" i="12"/>
  <c r="N12" i="12" s="1"/>
  <c r="M14" i="12"/>
  <c r="N14" i="12" s="1"/>
  <c r="M16" i="12"/>
  <c r="N16" i="12" s="1"/>
  <c r="M17" i="12"/>
  <c r="N17" i="12" s="1"/>
  <c r="M18" i="12"/>
  <c r="N18" i="12" s="1"/>
  <c r="M19" i="12"/>
  <c r="N19" i="12" s="1"/>
  <c r="M22" i="12"/>
  <c r="N22" i="12" s="1"/>
  <c r="M24" i="12"/>
  <c r="N24" i="12" s="1"/>
  <c r="M25" i="12"/>
  <c r="N25" i="12" s="1"/>
  <c r="M26" i="12"/>
  <c r="N26" i="12" s="1"/>
  <c r="M27" i="12"/>
  <c r="N27" i="12" s="1"/>
  <c r="M29" i="12"/>
  <c r="N29" i="12" s="1"/>
  <c r="M30" i="12"/>
  <c r="N30" i="12" s="1"/>
  <c r="M31" i="12"/>
  <c r="N31" i="12" s="1"/>
  <c r="M32" i="12"/>
  <c r="N32" i="12" s="1"/>
  <c r="M33" i="12"/>
  <c r="N33" i="12" s="1"/>
  <c r="M34" i="12"/>
  <c r="N34" i="12" s="1"/>
  <c r="M13" i="12"/>
  <c r="N13" i="12" s="1"/>
  <c r="M21" i="12"/>
  <c r="N21" i="12" s="1"/>
  <c r="M28" i="12"/>
  <c r="N28" i="12" s="1"/>
  <c r="M15" i="12"/>
  <c r="N15" i="12" s="1"/>
  <c r="M23" i="12"/>
  <c r="N23" i="12" s="1"/>
  <c r="O20" i="12"/>
  <c r="O32" i="12"/>
  <c r="M10" i="12"/>
  <c r="N10" i="12" s="1"/>
  <c r="M9" i="12"/>
  <c r="N9" i="12" s="1"/>
  <c r="O8" i="12" l="1"/>
  <c r="N11" i="12"/>
  <c r="M8" i="12"/>
  <c r="H14" i="12"/>
  <c r="K14" i="12" s="1"/>
  <c r="H13" i="12"/>
  <c r="K13" i="12" s="1"/>
  <c r="H12" i="12"/>
  <c r="K12" i="12" s="1"/>
  <c r="H11" i="12"/>
  <c r="K11" i="12" s="1"/>
  <c r="H10" i="12"/>
  <c r="K10" i="12" s="1"/>
  <c r="H9" i="12"/>
  <c r="K9" i="12" s="1"/>
  <c r="K8" i="12" l="1"/>
  <c r="J11" i="12"/>
  <c r="J12" i="12"/>
  <c r="J13" i="12"/>
  <c r="J14" i="12"/>
  <c r="N8" i="12"/>
  <c r="J9" i="12"/>
  <c r="J10" i="12"/>
  <c r="J8" i="12" l="1"/>
  <c r="P8" i="12"/>
</calcChain>
</file>

<file path=xl/sharedStrings.xml><?xml version="1.0" encoding="utf-8"?>
<sst xmlns="http://schemas.openxmlformats.org/spreadsheetml/2006/main" count="192" uniqueCount="93">
  <si>
    <t>Бренд</t>
  </si>
  <si>
    <t>Заказ (руб)</t>
  </si>
  <si>
    <t>Штук в упаковке</t>
  </si>
  <si>
    <t>Фотография</t>
  </si>
  <si>
    <t>Вес, брутто (кг)</t>
  </si>
  <si>
    <t>Pond's</t>
  </si>
  <si>
    <t>Pond'S Translucent Facial Powder Blurring Filler 45 G. แป้งฝุ่นโปร่งแสง</t>
  </si>
  <si>
    <t>Pond'S Translucent Facial Powde 3D Hya Korean Glow 45 G. แป้งฝุ่นโปร่งแสง</t>
  </si>
  <si>
    <t>Pond'S Translucent Facial Powder Perfect Radiance BB 45 G. แป้งฝุ่นโปร่งแสง</t>
  </si>
  <si>
    <t>Pond'S Translucent Facial Powder Watermelon Fresh Bright 45 G. แป้งฝุ่นโปร่งแสง</t>
  </si>
  <si>
    <t>Pond'S Translucent Facial Powder Dual Acne Oil Solution 45 G. แป้งฝุ่นโปร่งแสง</t>
  </si>
  <si>
    <t>Pond'S Translucent Facial Powder Pinkish Glow 45 G. แป้งฝุ่นโปร่งแส</t>
  </si>
  <si>
    <t>Таможенная пошлина, USD</t>
  </si>
  <si>
    <t>Сайт</t>
  </si>
  <si>
    <t>www.opt.drthai.ru</t>
  </si>
  <si>
    <t>Телефон</t>
  </si>
  <si>
    <t>7 (495) 320-50-49</t>
  </si>
  <si>
    <t>Ватсап </t>
  </si>
  <si>
    <t> 7 (918) 0000-911</t>
  </si>
  <si>
    <t>Email</t>
  </si>
  <si>
    <t>info@drthai.ru</t>
  </si>
  <si>
    <t>Купить в розницу</t>
  </si>
  <si>
    <t>www.drthai.ru</t>
  </si>
  <si>
    <t>Пудра/Тальк</t>
  </si>
  <si>
    <t>Snake Brand</t>
  </si>
  <si>
    <t>Snake Brand Prickly Heat Powder Cooling Classic 140g x 6pcs</t>
  </si>
  <si>
    <t>Snake Brand Prickly Heat Powder Cooling Classic 50g x 6pcs</t>
  </si>
  <si>
    <t>Snake Brand French Lavender Prickly Heat Cooling Powder 140g x 6pcs</t>
  </si>
  <si>
    <t>Snake Brand French Tanaka Prickly Heat Cooling Powder 140g x 6pcs</t>
  </si>
  <si>
    <t>Snake Brand Prickly Heat Powder Cooling Tanaka 50g x 6pcs</t>
  </si>
  <si>
    <t>Snake Brand Prickly Heat Powder Cooling Lavender 50g x 6pcs</t>
  </si>
  <si>
    <t>Snake Brand French japanese Sakura Prickly Heat Cooling Powder 140g x 6pcs</t>
  </si>
  <si>
    <t>Snake Brand French japanese Sakura Powder Cooling 50g x 6pcs</t>
  </si>
  <si>
    <t>Snake Brand Kelp Complex Prickly Heat Cooling Powder 140g x 6pcs</t>
  </si>
  <si>
    <t>Snake Brand Cooling Powder Rose Powder 250g x 6 pcs</t>
  </si>
  <si>
    <t>Snake Brand Cooling Powder Snow Lotus 100g x 6 pcs</t>
  </si>
  <si>
    <t>Snake Brand Cooling Powder Snow Lotus 250g x 6 pcs</t>
  </si>
  <si>
    <t>Babi Mild</t>
  </si>
  <si>
    <t>BABI MILD Talcum Sweety Pink 45 g x 6</t>
  </si>
  <si>
    <t>BABI MILD Talcum Double Milk 45 g x 6</t>
  </si>
  <si>
    <t>BABI MILD Talcum Sakura 45 g x 6</t>
  </si>
  <si>
    <t>BABI MILD Talcum Natural 45 g x 6</t>
  </si>
  <si>
    <t>BABI MILD Talcum Sweety Pink 160 g x 3</t>
  </si>
  <si>
    <t>BABI MILD Talcum Double Milk 160 g x 3</t>
  </si>
  <si>
    <t>BABI MILD Talcum Sakura 160 g x 3</t>
  </si>
  <si>
    <t>BABI MILD Talcum Natural 160 g x 3</t>
  </si>
  <si>
    <t>Название</t>
  </si>
  <si>
    <t>Продукт</t>
  </si>
  <si>
    <t>Вес брутто, кг</t>
  </si>
  <si>
    <t>Цена, бат</t>
  </si>
  <si>
    <t>Цена, руб</t>
  </si>
  <si>
    <t>ВВЕДИТЕ ЗАКАЗ В УПАКОВКАХ</t>
  </si>
  <si>
    <t>ИТОГО за товары, руб</t>
  </si>
  <si>
    <t>Курс THB/RUB</t>
  </si>
  <si>
    <t>на 18.08.2026</t>
  </si>
  <si>
    <t>Курс USD/RUB</t>
  </si>
  <si>
    <t>Доставка, бат</t>
  </si>
  <si>
    <t>Доставка,  руб</t>
  </si>
  <si>
    <t>BHAESAJ</t>
  </si>
  <si>
    <t>BHAESAJ Talcum Madam 50 g x 12</t>
  </si>
  <si>
    <t>BHAESAJ Talcum 100 g x 6</t>
  </si>
  <si>
    <t>BHAESAJ Talcum Original 200 g x 6</t>
  </si>
  <si>
    <t>BHAESAJ Cooling Powder Princess Aroma 200 g x 6</t>
  </si>
  <si>
    <t>BHAESAJ Cooling Powder Princess Aroma 100 g x 6</t>
  </si>
  <si>
    <t>BHAESAJ Teen Powder Sweet Teen Pink 50 g x 6</t>
  </si>
  <si>
    <t>ST.ANDREWS Baby Powder Hello Kitty 50 g x 6</t>
  </si>
  <si>
    <t>ST.ANDREWS</t>
  </si>
  <si>
    <t>CARE</t>
  </si>
  <si>
    <t>CARE Baby Powder Pink Soft 50 g x 12</t>
  </si>
  <si>
    <t>CARE Baby Powder Classic 50 g x 12</t>
  </si>
  <si>
    <t>CARE Baby Powder Blue 160 g x 6</t>
  </si>
  <si>
    <t>CARE Baby Powder Pink 160 g x 6</t>
  </si>
  <si>
    <t>* Цена включает в себя итоговую цену в доставкой во Владивосток,</t>
  </si>
  <si>
    <t>ИТОГО В МОСКВЕ, руб *</t>
  </si>
  <si>
    <t>таможенное оформление и пошлины, доставку до Москвы склада ТК и Честный знак</t>
  </si>
  <si>
    <t>Цена за шт, руб</t>
  </si>
  <si>
    <t>CARE Baby Powder Sakura 50 g x 12</t>
  </si>
  <si>
    <t>CARE Baby Powder Sakura 160 g x 6</t>
  </si>
  <si>
    <t>CARE Baby Powder Lavender 160 g x 6</t>
  </si>
  <si>
    <t>PROTEX</t>
  </si>
  <si>
    <t>PROTEX Talcum Icy Cool 60 g x 12</t>
  </si>
  <si>
    <t>PROTEX Talcum Pink Blossom 60 g x 12</t>
  </si>
  <si>
    <t>PROTEX Talcum Men Sport 60 g x 12</t>
  </si>
  <si>
    <t>PROTEX Talcum Icy Cool 140 g x 6</t>
  </si>
  <si>
    <t>PROTEX Menthol Talcum Fresh 140 g x 6</t>
  </si>
  <si>
    <t>PROTEX Talcum Pomegranate 140 g x 6</t>
  </si>
  <si>
    <t>PROTEX Talcum Japanese White Chacoal 140 g x 6</t>
  </si>
  <si>
    <t>YOKI</t>
  </si>
  <si>
    <t>YOKI Radiant 100 g x 6</t>
  </si>
  <si>
    <t>YOKI Powder 60 g x 6</t>
  </si>
  <si>
    <t>YOKI Radiant Powder 60 g x 6</t>
  </si>
  <si>
    <t>YOKI Powder 100 g x 6</t>
  </si>
  <si>
    <t>YOKI Anti-Itch Powder 60 g 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</si>
</sst>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333333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5"/>
      <color rgb="FF333333"/>
      <name val="Calibri"/>
      <family val="2"/>
      <scheme val="minor"/>
    </font>
    <font>
      <u/>
      <sz val="15"/>
      <color rgb="FF0066CC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0C500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12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12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1" fillId="2" borderId="0" xfId="0" applyFont="1" applyFill="1" applyAlignment="1">
      <alignment horizontal="right" vertical="center"/>
    </xf>
    <xf numFmtId="4" fontId="1" fillId="2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2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2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1" fontId="8" fillId="4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0C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tiff"/><Relationship Id="rId46" Type="http://schemas.openxmlformats.org/officeDocument/2006/relationships/image" Target="../media/image46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9</xdr:row>
      <xdr:rowOff>215900</xdr:rowOff>
    </xdr:from>
    <xdr:to>
      <xdr:col>2</xdr:col>
      <xdr:colOff>2120900</xdr:colOff>
      <xdr:row>9</xdr:row>
      <xdr:rowOff>2108200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7D516A7-715D-9A47-99E6-851665E6A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0600" y="4381500"/>
          <a:ext cx="1892300" cy="1892300"/>
        </a:xfrm>
        <a:prstGeom prst="rect">
          <a:avLst/>
        </a:prstGeom>
      </xdr:spPr>
    </xdr:pic>
    <xdr:clientData/>
  </xdr:twoCellAnchor>
  <xdr:twoCellAnchor editAs="oneCell">
    <xdr:from>
      <xdr:col>2</xdr:col>
      <xdr:colOff>330200</xdr:colOff>
      <xdr:row>11</xdr:row>
      <xdr:rowOff>266700</xdr:rowOff>
    </xdr:from>
    <xdr:to>
      <xdr:col>2</xdr:col>
      <xdr:colOff>2006600</xdr:colOff>
      <xdr:row>11</xdr:row>
      <xdr:rowOff>1943100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7B648C2-E385-3440-9BB0-05920B59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2200" y="89662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12</xdr:row>
      <xdr:rowOff>279400</xdr:rowOff>
    </xdr:from>
    <xdr:to>
      <xdr:col>2</xdr:col>
      <xdr:colOff>2070100</xdr:colOff>
      <xdr:row>12</xdr:row>
      <xdr:rowOff>2032000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FDD36ACE-8D8A-E143-9E4A-5056242D3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0" y="11252200"/>
          <a:ext cx="1752600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292100</xdr:colOff>
      <xdr:row>8</xdr:row>
      <xdr:rowOff>139700</xdr:rowOff>
    </xdr:from>
    <xdr:to>
      <xdr:col>2</xdr:col>
      <xdr:colOff>2197100</xdr:colOff>
      <xdr:row>8</xdr:row>
      <xdr:rowOff>2044700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DB1AED3-EF58-AE43-9E9B-7D4A9580C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4100" y="264160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292100</xdr:colOff>
      <xdr:row>10</xdr:row>
      <xdr:rowOff>152400</xdr:rowOff>
    </xdr:from>
    <xdr:to>
      <xdr:col>2</xdr:col>
      <xdr:colOff>2197100</xdr:colOff>
      <xdr:row>10</xdr:row>
      <xdr:rowOff>2057400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502D037-919A-4F41-BB70-6E7EDA778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4100" y="720090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13</xdr:row>
      <xdr:rowOff>266700</xdr:rowOff>
    </xdr:from>
    <xdr:to>
      <xdr:col>2</xdr:col>
      <xdr:colOff>2209800</xdr:colOff>
      <xdr:row>13</xdr:row>
      <xdr:rowOff>2171700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65D4EE0-A655-7E48-92B7-C18415B3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6800" y="1433830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</xdr:colOff>
      <xdr:row>14</xdr:row>
      <xdr:rowOff>76200</xdr:rowOff>
    </xdr:from>
    <xdr:to>
      <xdr:col>2</xdr:col>
      <xdr:colOff>1676400</xdr:colOff>
      <xdr:row>14</xdr:row>
      <xdr:rowOff>1473200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DD540EA-70F4-DB4B-A8DD-45C52CEC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8700" y="1968500"/>
          <a:ext cx="1397000" cy="1397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15</xdr:row>
      <xdr:rowOff>114300</xdr:rowOff>
    </xdr:from>
    <xdr:to>
      <xdr:col>2</xdr:col>
      <xdr:colOff>1663700</xdr:colOff>
      <xdr:row>15</xdr:row>
      <xdr:rowOff>1549400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71C8C5D2-2680-494F-9B91-52D7A53AC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7900" y="3644900"/>
          <a:ext cx="1435100" cy="1435100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698500</xdr:colOff>
      <xdr:row>16</xdr:row>
      <xdr:rowOff>114300</xdr:rowOff>
    </xdr:from>
    <xdr:to>
      <xdr:col>2</xdr:col>
      <xdr:colOff>1676400</xdr:colOff>
      <xdr:row>16</xdr:row>
      <xdr:rowOff>1536221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EF49439F-CB31-2143-9B3B-58F68E964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0" y="19710400"/>
          <a:ext cx="977900" cy="1421921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17</xdr:row>
      <xdr:rowOff>127000</xdr:rowOff>
    </xdr:from>
    <xdr:to>
      <xdr:col>2</xdr:col>
      <xdr:colOff>1917700</xdr:colOff>
      <xdr:row>17</xdr:row>
      <xdr:rowOff>1549400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46DCA0CF-5D92-124E-8A03-BD5648855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7300" y="21361400"/>
          <a:ext cx="14224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431800</xdr:colOff>
      <xdr:row>19</xdr:row>
      <xdr:rowOff>203200</xdr:rowOff>
    </xdr:from>
    <xdr:to>
      <xdr:col>2</xdr:col>
      <xdr:colOff>1905000</xdr:colOff>
      <xdr:row>20</xdr:row>
      <xdr:rowOff>38100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3C24F531-8D26-E940-860D-E4C942ED0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3800" y="24714200"/>
          <a:ext cx="1473200" cy="1473200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444500</xdr:colOff>
      <xdr:row>18</xdr:row>
      <xdr:rowOff>152400</xdr:rowOff>
    </xdr:from>
    <xdr:to>
      <xdr:col>2</xdr:col>
      <xdr:colOff>1803400</xdr:colOff>
      <xdr:row>18</xdr:row>
      <xdr:rowOff>1511300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21482123-366C-7C49-8046-CF9234F36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6500" y="23025100"/>
          <a:ext cx="1358900" cy="1358900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</xdr:colOff>
      <xdr:row>20</xdr:row>
      <xdr:rowOff>139700</xdr:rowOff>
    </xdr:from>
    <xdr:to>
      <xdr:col>2</xdr:col>
      <xdr:colOff>1866900</xdr:colOff>
      <xdr:row>20</xdr:row>
      <xdr:rowOff>1612900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9E434590-9764-5C4A-9453-15D996E22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5700" y="26289000"/>
          <a:ext cx="1473200" cy="1473200"/>
        </a:xfrm>
        <a:prstGeom prst="rect">
          <a:avLst/>
        </a:prstGeom>
      </xdr:spPr>
    </xdr:pic>
    <xdr:clientData/>
  </xdr:twoCellAnchor>
  <xdr:twoCellAnchor editAs="oneCell">
    <xdr:from>
      <xdr:col>2</xdr:col>
      <xdr:colOff>469900</xdr:colOff>
      <xdr:row>21</xdr:row>
      <xdr:rowOff>139700</xdr:rowOff>
    </xdr:from>
    <xdr:to>
      <xdr:col>2</xdr:col>
      <xdr:colOff>1841500</xdr:colOff>
      <xdr:row>21</xdr:row>
      <xdr:rowOff>1511300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A33A8871-EB63-1F40-B1ED-BEF3F1FA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1900" y="2792730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736600</xdr:colOff>
      <xdr:row>22</xdr:row>
      <xdr:rowOff>127000</xdr:rowOff>
    </xdr:from>
    <xdr:to>
      <xdr:col>2</xdr:col>
      <xdr:colOff>1549400</xdr:colOff>
      <xdr:row>22</xdr:row>
      <xdr:rowOff>1558305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6514108B-165C-0948-81A8-905FBE6A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8600" y="29552900"/>
          <a:ext cx="812800" cy="1431305"/>
        </a:xfrm>
        <a:prstGeom prst="rect">
          <a:avLst/>
        </a:prstGeom>
      </xdr:spPr>
    </xdr:pic>
    <xdr:clientData/>
  </xdr:twoCellAnchor>
  <xdr:oneCellAnchor>
    <xdr:from>
      <xdr:col>2</xdr:col>
      <xdr:colOff>533400</xdr:colOff>
      <xdr:row>23</xdr:row>
      <xdr:rowOff>292099</xdr:rowOff>
    </xdr:from>
    <xdr:ext cx="1206500" cy="1402149"/>
    <xdr:pic>
      <xdr:nvPicPr>
        <xdr:cNvPr id="89" name="Рисунок 88">
          <a:extLst>
            <a:ext uri="{FF2B5EF4-FFF2-40B4-BE49-F238E27FC236}">
              <a16:creationId xmlns:a16="http://schemas.microsoft.com/office/drawing/2014/main" id="{E5E42E87-50AE-DB44-83D5-69EAD65F9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5400" y="31356299"/>
          <a:ext cx="1206500" cy="1402149"/>
        </a:xfrm>
        <a:prstGeom prst="rect">
          <a:avLst/>
        </a:prstGeom>
      </xdr:spPr>
    </xdr:pic>
    <xdr:clientData/>
  </xdr:oneCellAnchor>
  <xdr:twoCellAnchor editAs="oneCell">
    <xdr:from>
      <xdr:col>2</xdr:col>
      <xdr:colOff>520700</xdr:colOff>
      <xdr:row>24</xdr:row>
      <xdr:rowOff>114300</xdr:rowOff>
    </xdr:from>
    <xdr:to>
      <xdr:col>2</xdr:col>
      <xdr:colOff>1993900</xdr:colOff>
      <xdr:row>24</xdr:row>
      <xdr:rowOff>1587500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D3AAAA3D-41E8-AC4C-9C2C-2E8D092A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2700" y="33058100"/>
          <a:ext cx="1473200" cy="14732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25</xdr:row>
      <xdr:rowOff>165100</xdr:rowOff>
    </xdr:from>
    <xdr:to>
      <xdr:col>2</xdr:col>
      <xdr:colOff>1860334</xdr:colOff>
      <xdr:row>25</xdr:row>
      <xdr:rowOff>1701800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84101B57-D06F-C24F-8F57-81CC54D8D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9700" y="34747200"/>
          <a:ext cx="1212634" cy="1536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26</xdr:row>
      <xdr:rowOff>177800</xdr:rowOff>
    </xdr:from>
    <xdr:to>
      <xdr:col>2</xdr:col>
      <xdr:colOff>1993900</xdr:colOff>
      <xdr:row>26</xdr:row>
      <xdr:rowOff>1790700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F6C15550-48BF-3E46-AEFD-2C888C6C6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3000" y="36626800"/>
          <a:ext cx="1612900" cy="1612900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27</xdr:row>
      <xdr:rowOff>177800</xdr:rowOff>
    </xdr:from>
    <xdr:to>
      <xdr:col>2</xdr:col>
      <xdr:colOff>2082800</xdr:colOff>
      <xdr:row>27</xdr:row>
      <xdr:rowOff>1905000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9D006B4A-1E38-614C-B994-3536FCAD7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0" y="38582600"/>
          <a:ext cx="1727200" cy="1727200"/>
        </a:xfrm>
        <a:prstGeom prst="rect">
          <a:avLst/>
        </a:prstGeom>
      </xdr:spPr>
    </xdr:pic>
    <xdr:clientData/>
  </xdr:twoCellAnchor>
  <xdr:twoCellAnchor editAs="oneCell">
    <xdr:from>
      <xdr:col>2</xdr:col>
      <xdr:colOff>355600</xdr:colOff>
      <xdr:row>28</xdr:row>
      <xdr:rowOff>152400</xdr:rowOff>
    </xdr:from>
    <xdr:to>
      <xdr:col>2</xdr:col>
      <xdr:colOff>2095500</xdr:colOff>
      <xdr:row>28</xdr:row>
      <xdr:rowOff>1892300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B710DB6B-8799-B647-B6D0-22A36A94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0" y="40538400"/>
          <a:ext cx="1739900" cy="1739900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444500</xdr:colOff>
      <xdr:row>29</xdr:row>
      <xdr:rowOff>241300</xdr:rowOff>
    </xdr:from>
    <xdr:to>
      <xdr:col>2</xdr:col>
      <xdr:colOff>2057400</xdr:colOff>
      <xdr:row>29</xdr:row>
      <xdr:rowOff>1854200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52BA5746-AEDE-1E4D-B231-A3B1B3797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6500" y="42608500"/>
          <a:ext cx="1612900" cy="16129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30</xdr:row>
      <xdr:rowOff>177800</xdr:rowOff>
    </xdr:from>
    <xdr:to>
      <xdr:col>2</xdr:col>
      <xdr:colOff>2032000</xdr:colOff>
      <xdr:row>30</xdr:row>
      <xdr:rowOff>1790700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A3C359E1-D906-054D-A08A-224827825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1100" y="44462700"/>
          <a:ext cx="1612900" cy="16129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31</xdr:row>
      <xdr:rowOff>228600</xdr:rowOff>
    </xdr:from>
    <xdr:to>
      <xdr:col>2</xdr:col>
      <xdr:colOff>2095500</xdr:colOff>
      <xdr:row>31</xdr:row>
      <xdr:rowOff>1905000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26D523A5-8229-3146-9D0D-0014BDEF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1100" y="464693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330200</xdr:colOff>
      <xdr:row>33</xdr:row>
      <xdr:rowOff>139700</xdr:rowOff>
    </xdr:from>
    <xdr:to>
      <xdr:col>2</xdr:col>
      <xdr:colOff>2082800</xdr:colOff>
      <xdr:row>33</xdr:row>
      <xdr:rowOff>1892300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23C32938-E73C-AC45-B1C6-E598D08B1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2200" y="50342800"/>
          <a:ext cx="1752600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</xdr:colOff>
      <xdr:row>32</xdr:row>
      <xdr:rowOff>241300</xdr:rowOff>
    </xdr:from>
    <xdr:to>
      <xdr:col>2</xdr:col>
      <xdr:colOff>2108200</xdr:colOff>
      <xdr:row>32</xdr:row>
      <xdr:rowOff>1955800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D2E12886-EAEC-BA4D-8BE0-FA3EB2B02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5700" y="48463200"/>
          <a:ext cx="1714500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34</xdr:row>
      <xdr:rowOff>152400</xdr:rowOff>
    </xdr:from>
    <xdr:to>
      <xdr:col>2</xdr:col>
      <xdr:colOff>2082800</xdr:colOff>
      <xdr:row>34</xdr:row>
      <xdr:rowOff>1854200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6321848-21E1-EA4A-8399-56D7A5F89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3000" y="52616100"/>
          <a:ext cx="1701800" cy="1701800"/>
        </a:xfrm>
        <a:prstGeom prst="rect">
          <a:avLst/>
        </a:prstGeom>
      </xdr:spPr>
    </xdr:pic>
    <xdr:clientData/>
  </xdr:twoCellAnchor>
  <xdr:twoCellAnchor editAs="oneCell">
    <xdr:from>
      <xdr:col>2</xdr:col>
      <xdr:colOff>482600</xdr:colOff>
      <xdr:row>35</xdr:row>
      <xdr:rowOff>228600</xdr:rowOff>
    </xdr:from>
    <xdr:to>
      <xdr:col>2</xdr:col>
      <xdr:colOff>1905000</xdr:colOff>
      <xdr:row>35</xdr:row>
      <xdr:rowOff>1651000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DF5F3A4-5F25-F74E-A190-4934DCCE0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4600" y="54610000"/>
          <a:ext cx="14224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36</xdr:row>
      <xdr:rowOff>215900</xdr:rowOff>
    </xdr:from>
    <xdr:to>
      <xdr:col>2</xdr:col>
      <xdr:colOff>1841500</xdr:colOff>
      <xdr:row>36</xdr:row>
      <xdr:rowOff>1638300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FEE8-E67F-794C-B7FC-61B1970A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1100" y="56515000"/>
          <a:ext cx="14224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39</xdr:row>
      <xdr:rowOff>241300</xdr:rowOff>
    </xdr:from>
    <xdr:to>
      <xdr:col>2</xdr:col>
      <xdr:colOff>1930400</xdr:colOff>
      <xdr:row>39</xdr:row>
      <xdr:rowOff>1676400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0E2A9D1-1E7A-4B4A-913F-3E650CBF1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7300" y="62293500"/>
          <a:ext cx="1435100" cy="14351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508000</xdr:colOff>
      <xdr:row>38</xdr:row>
      <xdr:rowOff>254000</xdr:rowOff>
    </xdr:from>
    <xdr:to>
      <xdr:col>2</xdr:col>
      <xdr:colOff>1943100</xdr:colOff>
      <xdr:row>38</xdr:row>
      <xdr:rowOff>1689100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1262C90-8153-6845-AAA7-F2BB76C56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0" y="60388500"/>
          <a:ext cx="1435100" cy="1435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431800</xdr:colOff>
      <xdr:row>37</xdr:row>
      <xdr:rowOff>139700</xdr:rowOff>
    </xdr:from>
    <xdr:to>
      <xdr:col>2</xdr:col>
      <xdr:colOff>2108200</xdr:colOff>
      <xdr:row>37</xdr:row>
      <xdr:rowOff>1816100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C1A8A75-0667-1343-B03C-304E2B0E0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3800" y="583565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482600</xdr:colOff>
      <xdr:row>40</xdr:row>
      <xdr:rowOff>241300</xdr:rowOff>
    </xdr:from>
    <xdr:to>
      <xdr:col>2</xdr:col>
      <xdr:colOff>1981200</xdr:colOff>
      <xdr:row>40</xdr:row>
      <xdr:rowOff>1739900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4A4250B-680E-F84C-8E39-E8230E0FE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4600" y="6421120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508000</xdr:colOff>
      <xdr:row>41</xdr:row>
      <xdr:rowOff>127000</xdr:rowOff>
    </xdr:from>
    <xdr:to>
      <xdr:col>2</xdr:col>
      <xdr:colOff>2146300</xdr:colOff>
      <xdr:row>41</xdr:row>
      <xdr:rowOff>1765300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5DB7318-1914-DC41-858D-B6EB814FE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0" y="66014600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42</xdr:row>
      <xdr:rowOff>25400</xdr:rowOff>
    </xdr:from>
    <xdr:to>
      <xdr:col>2</xdr:col>
      <xdr:colOff>2273300</xdr:colOff>
      <xdr:row>42</xdr:row>
      <xdr:rowOff>1841500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9405BDA-938A-2B42-8197-6C142EE3C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9200" y="67830700"/>
          <a:ext cx="1816100" cy="18161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43</xdr:row>
      <xdr:rowOff>50800</xdr:rowOff>
    </xdr:from>
    <xdr:to>
      <xdr:col>2</xdr:col>
      <xdr:colOff>2171700</xdr:colOff>
      <xdr:row>43</xdr:row>
      <xdr:rowOff>1765300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968EB1-A35F-3846-8F97-5AF87A874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9200" y="69773800"/>
          <a:ext cx="1714500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44</xdr:row>
      <xdr:rowOff>190500</xdr:rowOff>
    </xdr:from>
    <xdr:to>
      <xdr:col>2</xdr:col>
      <xdr:colOff>1993900</xdr:colOff>
      <xdr:row>44</xdr:row>
      <xdr:rowOff>1651000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B97C1F6B-4341-F840-A549-328732C3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5400" y="71831200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0</xdr:col>
      <xdr:colOff>546100</xdr:colOff>
      <xdr:row>2</xdr:row>
      <xdr:rowOff>0</xdr:rowOff>
    </xdr:from>
    <xdr:to>
      <xdr:col>2</xdr:col>
      <xdr:colOff>1778000</xdr:colOff>
      <xdr:row>3</xdr:row>
      <xdr:rowOff>168121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2691A49F-9FEB-B942-A564-89703AB1B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46100" y="508000"/>
          <a:ext cx="3327400" cy="422121"/>
        </a:xfrm>
        <a:prstGeom prst="rect">
          <a:avLst/>
        </a:prstGeom>
      </xdr:spPr>
    </xdr:pic>
    <xdr:clientData/>
  </xdr:twoCellAnchor>
  <xdr:twoCellAnchor editAs="oneCell">
    <xdr:from>
      <xdr:col>8</xdr:col>
      <xdr:colOff>50800</xdr:colOff>
      <xdr:row>0</xdr:row>
      <xdr:rowOff>215900</xdr:rowOff>
    </xdr:from>
    <xdr:to>
      <xdr:col>8</xdr:col>
      <xdr:colOff>1168400</xdr:colOff>
      <xdr:row>5</xdr:row>
      <xdr:rowOff>63500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F5F0552-94E6-904E-93DB-290634830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52300" y="215900"/>
          <a:ext cx="1117600" cy="11176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45</xdr:row>
      <xdr:rowOff>165100</xdr:rowOff>
    </xdr:from>
    <xdr:to>
      <xdr:col>2</xdr:col>
      <xdr:colOff>2159000</xdr:colOff>
      <xdr:row>45</xdr:row>
      <xdr:rowOff>1790700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DAB96D52-5784-AC4B-B022-D35B8DB5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8900" y="73698100"/>
          <a:ext cx="1625600" cy="1625600"/>
        </a:xfrm>
        <a:prstGeom prst="rect">
          <a:avLst/>
        </a:prstGeom>
      </xdr:spPr>
    </xdr:pic>
    <xdr:clientData/>
  </xdr:twoCellAnchor>
  <xdr:twoCellAnchor editAs="oneCell">
    <xdr:from>
      <xdr:col>2</xdr:col>
      <xdr:colOff>546100</xdr:colOff>
      <xdr:row>46</xdr:row>
      <xdr:rowOff>127000</xdr:rowOff>
    </xdr:from>
    <xdr:to>
      <xdr:col>2</xdr:col>
      <xdr:colOff>2108200</xdr:colOff>
      <xdr:row>46</xdr:row>
      <xdr:rowOff>1689100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E2611C5-24B1-CD4C-87C4-FFE4331FE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41600" y="75577700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</xdr:colOff>
      <xdr:row>47</xdr:row>
      <xdr:rowOff>139700</xdr:rowOff>
    </xdr:from>
    <xdr:to>
      <xdr:col>2</xdr:col>
      <xdr:colOff>2133600</xdr:colOff>
      <xdr:row>47</xdr:row>
      <xdr:rowOff>1714500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C1EA11A-E935-0742-B7B2-C69F04090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4300" y="77508100"/>
          <a:ext cx="1574800" cy="157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546100</xdr:colOff>
      <xdr:row>48</xdr:row>
      <xdr:rowOff>241300</xdr:rowOff>
    </xdr:from>
    <xdr:to>
      <xdr:col>2</xdr:col>
      <xdr:colOff>2006600</xdr:colOff>
      <xdr:row>48</xdr:row>
      <xdr:rowOff>1701800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7FF1CEA5-5F10-B549-B984-A30A51291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41600" y="79527400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49</xdr:row>
      <xdr:rowOff>190500</xdr:rowOff>
    </xdr:from>
    <xdr:to>
      <xdr:col>2</xdr:col>
      <xdr:colOff>2247900</xdr:colOff>
      <xdr:row>49</xdr:row>
      <xdr:rowOff>1828800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7F06936A-E1A8-1A42-8942-54A6695D0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5100" y="81394300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584200</xdr:colOff>
      <xdr:row>50</xdr:row>
      <xdr:rowOff>101600</xdr:rowOff>
    </xdr:from>
    <xdr:to>
      <xdr:col>2</xdr:col>
      <xdr:colOff>2159000</xdr:colOff>
      <xdr:row>50</xdr:row>
      <xdr:rowOff>1676400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5D857C6B-E894-1148-8287-7A6844D3E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9700" y="83223100"/>
          <a:ext cx="1574800" cy="157480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</xdr:colOff>
      <xdr:row>51</xdr:row>
      <xdr:rowOff>139700</xdr:rowOff>
    </xdr:from>
    <xdr:to>
      <xdr:col>2</xdr:col>
      <xdr:colOff>2133600</xdr:colOff>
      <xdr:row>51</xdr:row>
      <xdr:rowOff>1714500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84E62E6-48AA-ED4F-BC60-B41CB1D0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4300" y="85178900"/>
          <a:ext cx="1574800" cy="1574800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</xdr:colOff>
      <xdr:row>52</xdr:row>
      <xdr:rowOff>63500</xdr:rowOff>
    </xdr:from>
    <xdr:to>
      <xdr:col>2</xdr:col>
      <xdr:colOff>2146300</xdr:colOff>
      <xdr:row>52</xdr:row>
      <xdr:rowOff>1816100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288DB4DB-1819-B645-ADC1-F00C0609B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9200" y="87020400"/>
          <a:ext cx="1752600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</xdr:colOff>
      <xdr:row>53</xdr:row>
      <xdr:rowOff>139700</xdr:rowOff>
    </xdr:from>
    <xdr:to>
      <xdr:col>2</xdr:col>
      <xdr:colOff>2044700</xdr:colOff>
      <xdr:row>53</xdr:row>
      <xdr:rowOff>1790700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3B738FE-E07F-BF46-BB52-1E26E0F87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9200" y="89014300"/>
          <a:ext cx="1651000" cy="1651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54</xdr:row>
      <xdr:rowOff>139700</xdr:rowOff>
    </xdr:from>
    <xdr:to>
      <xdr:col>2</xdr:col>
      <xdr:colOff>1905000</xdr:colOff>
      <xdr:row>54</xdr:row>
      <xdr:rowOff>1663700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D723A53F-B3A5-624A-AA5A-733ACE856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0" y="9093200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431800</xdr:colOff>
      <xdr:row>55</xdr:row>
      <xdr:rowOff>101600</xdr:rowOff>
    </xdr:from>
    <xdr:to>
      <xdr:col>2</xdr:col>
      <xdr:colOff>2057400</xdr:colOff>
      <xdr:row>55</xdr:row>
      <xdr:rowOff>1727200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D5A680A-A6D8-E142-9609-F5206EC7B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7300" y="92811600"/>
          <a:ext cx="1625600" cy="1625600"/>
        </a:xfrm>
        <a:prstGeom prst="rect">
          <a:avLst/>
        </a:prstGeom>
      </xdr:spPr>
    </xdr:pic>
    <xdr:clientData/>
  </xdr:twoCellAnchor>
  <xdr:twoCellAnchor editAs="oneCell">
    <xdr:from>
      <xdr:col>2</xdr:col>
      <xdr:colOff>520700</xdr:colOff>
      <xdr:row>57</xdr:row>
      <xdr:rowOff>190500</xdr:rowOff>
    </xdr:from>
    <xdr:to>
      <xdr:col>2</xdr:col>
      <xdr:colOff>2082800</xdr:colOff>
      <xdr:row>57</xdr:row>
      <xdr:rowOff>1752600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13BF505F-516F-C74C-B34C-CE9370EFA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16200" y="96735900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138734</xdr:colOff>
      <xdr:row>56</xdr:row>
      <xdr:rowOff>139700</xdr:rowOff>
    </xdr:from>
    <xdr:to>
      <xdr:col>2</xdr:col>
      <xdr:colOff>2418509</xdr:colOff>
      <xdr:row>56</xdr:row>
      <xdr:rowOff>1778000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26FAA225-BDB0-2D4F-8F36-57736B019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4234" y="94767400"/>
          <a:ext cx="2279775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58</xdr:row>
      <xdr:rowOff>215900</xdr:rowOff>
    </xdr:from>
    <xdr:to>
      <xdr:col>2</xdr:col>
      <xdr:colOff>2159000</xdr:colOff>
      <xdr:row>58</xdr:row>
      <xdr:rowOff>1673264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EA508B1D-791A-E34D-AD41-3A436AAC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8400" y="98679000"/>
          <a:ext cx="1816100" cy="1457364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444500</xdr:colOff>
      <xdr:row>59</xdr:row>
      <xdr:rowOff>88900</xdr:rowOff>
    </xdr:from>
    <xdr:to>
      <xdr:col>2</xdr:col>
      <xdr:colOff>2247900</xdr:colOff>
      <xdr:row>59</xdr:row>
      <xdr:rowOff>1892300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10AE8E76-FDFF-984F-AE0A-1D5D8684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0000" y="100469700"/>
          <a:ext cx="1803400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482600</xdr:colOff>
      <xdr:row>60</xdr:row>
      <xdr:rowOff>38100</xdr:rowOff>
    </xdr:from>
    <xdr:to>
      <xdr:col>2</xdr:col>
      <xdr:colOff>2108200</xdr:colOff>
      <xdr:row>60</xdr:row>
      <xdr:rowOff>1663700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B83593CA-8ECE-D544-B7CD-E2C5D5B47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8100" y="102336600"/>
          <a:ext cx="1625600" cy="162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03D4-F08C-0F49-81E0-FFBC8BED46A1}">
  <dimension ref="A1:AX129"/>
  <sheetViews>
    <sheetView tabSelected="1" zoomScaleNormal="100" workbookViewId="0">
      <selection activeCell="F9" sqref="A1:Q61"/>
    </sheetView>
  </sheetViews>
  <sheetFormatPr baseColWidth="10" defaultColWidth="8.83203125" defaultRowHeight="15" x14ac:dyDescent="0.2"/>
  <cols>
    <col min="1" max="1" width="13" style="1" customWidth="1"/>
    <col min="2" max="2" width="14.5" style="1" customWidth="1"/>
    <col min="3" max="3" width="32" style="2" customWidth="1"/>
    <col min="4" max="4" width="27.1640625" style="1" customWidth="1"/>
    <col min="5" max="5" width="12.83203125" style="1" customWidth="1"/>
    <col min="6" max="6" width="12.1640625" style="1" customWidth="1"/>
    <col min="7" max="7" width="12.83203125" style="1" customWidth="1"/>
    <col min="8" max="8" width="14.6640625" style="1" customWidth="1"/>
    <col min="9" max="9" width="15.6640625" style="1" customWidth="1"/>
    <col min="10" max="10" width="15.33203125" style="1" customWidth="1"/>
    <col min="11" max="11" width="8.83203125" style="1" customWidth="1"/>
    <col min="12" max="12" width="12.5" style="1" customWidth="1"/>
    <col min="13" max="13" width="12.6640625" style="1" customWidth="1"/>
    <col min="14" max="14" width="15.33203125" style="1" customWidth="1"/>
    <col min="15" max="15" width="13.6640625" style="1" customWidth="1"/>
    <col min="16" max="16" width="17.5" style="1" customWidth="1"/>
    <col min="17" max="17" width="18.6640625" style="4" customWidth="1"/>
    <col min="18" max="50" width="8.83203125" style="4"/>
    <col min="51" max="16384" width="8.83203125" style="1"/>
  </cols>
  <sheetData>
    <row r="1" spans="1:50" s="4" customFormat="1" ht="20" x14ac:dyDescent="0.25">
      <c r="A1" s="9"/>
      <c r="B1" s="9"/>
      <c r="C1" s="17"/>
      <c r="D1" s="17" t="s">
        <v>13</v>
      </c>
      <c r="E1" s="18" t="s">
        <v>14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50" s="4" customFormat="1" ht="20" x14ac:dyDescent="0.25">
      <c r="A2" s="9"/>
      <c r="B2" s="9"/>
      <c r="C2" s="17"/>
      <c r="D2" s="17" t="s">
        <v>15</v>
      </c>
      <c r="E2" s="19" t="s">
        <v>16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0" s="4" customFormat="1" ht="20" x14ac:dyDescent="0.25">
      <c r="A3" s="9"/>
      <c r="B3" s="9"/>
      <c r="C3" s="17"/>
      <c r="D3" s="17" t="s">
        <v>17</v>
      </c>
      <c r="E3" s="19" t="s">
        <v>18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50" s="4" customFormat="1" ht="20" x14ac:dyDescent="0.25">
      <c r="A4" s="9"/>
      <c r="B4" s="9"/>
      <c r="C4" s="17"/>
      <c r="D4" s="17" t="s">
        <v>19</v>
      </c>
      <c r="E4" s="19" t="s">
        <v>20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0" s="4" customFormat="1" ht="20" x14ac:dyDescent="0.25">
      <c r="A5" s="9"/>
      <c r="B5" s="9"/>
      <c r="C5" s="17"/>
      <c r="D5" s="17" t="s">
        <v>21</v>
      </c>
      <c r="E5" s="18" t="s">
        <v>22</v>
      </c>
      <c r="F5" s="9"/>
      <c r="G5" s="9"/>
      <c r="H5" s="8" t="s">
        <v>54</v>
      </c>
      <c r="I5" s="9"/>
      <c r="J5" s="9"/>
      <c r="K5" s="9"/>
      <c r="L5" s="9"/>
      <c r="M5" s="9"/>
      <c r="N5" s="9"/>
      <c r="O5" s="8" t="s">
        <v>54</v>
      </c>
      <c r="P5" s="9"/>
      <c r="Q5" s="29" t="s">
        <v>72</v>
      </c>
      <c r="R5" s="30"/>
      <c r="S5" s="30"/>
      <c r="T5" s="30"/>
      <c r="U5" s="30"/>
      <c r="V5" s="30"/>
      <c r="W5" s="30"/>
      <c r="X5" s="30"/>
    </row>
    <row r="6" spans="1:50" s="4" customFormat="1" ht="18" thickBot="1" x14ac:dyDescent="0.25">
      <c r="A6" s="9"/>
      <c r="B6" s="9"/>
      <c r="C6" s="10"/>
      <c r="D6" s="9"/>
      <c r="E6" s="9"/>
      <c r="F6" s="9"/>
      <c r="G6" s="11" t="s">
        <v>53</v>
      </c>
      <c r="H6" s="12">
        <v>2.8</v>
      </c>
      <c r="I6" s="9"/>
      <c r="J6" s="9"/>
      <c r="K6" s="9"/>
      <c r="L6" s="9"/>
      <c r="M6" s="9"/>
      <c r="N6" s="12" t="s">
        <v>55</v>
      </c>
      <c r="O6" s="12">
        <v>85</v>
      </c>
      <c r="P6" s="9"/>
      <c r="Q6" s="29" t="s">
        <v>74</v>
      </c>
      <c r="R6" s="30"/>
      <c r="S6" s="30"/>
      <c r="T6" s="30"/>
      <c r="U6" s="30"/>
      <c r="V6" s="30"/>
      <c r="W6" s="30"/>
      <c r="X6" s="30"/>
    </row>
    <row r="7" spans="1:50" s="3" customFormat="1" ht="68" customHeight="1" thickBot="1" x14ac:dyDescent="0.25">
      <c r="A7" s="20" t="s">
        <v>0</v>
      </c>
      <c r="B7" s="20" t="s">
        <v>47</v>
      </c>
      <c r="C7" s="20" t="s">
        <v>3</v>
      </c>
      <c r="D7" s="20" t="s">
        <v>46</v>
      </c>
      <c r="E7" s="20" t="s">
        <v>2</v>
      </c>
      <c r="F7" s="20" t="s">
        <v>48</v>
      </c>
      <c r="G7" s="20" t="s">
        <v>49</v>
      </c>
      <c r="H7" s="34" t="s">
        <v>50</v>
      </c>
      <c r="I7" s="39" t="s">
        <v>51</v>
      </c>
      <c r="J7" s="37" t="s">
        <v>52</v>
      </c>
      <c r="K7" s="21" t="s">
        <v>1</v>
      </c>
      <c r="L7" s="21" t="s">
        <v>4</v>
      </c>
      <c r="M7" s="21" t="s">
        <v>56</v>
      </c>
      <c r="N7" s="21" t="s">
        <v>57</v>
      </c>
      <c r="O7" s="21" t="s">
        <v>12</v>
      </c>
      <c r="P7" s="15" t="s">
        <v>73</v>
      </c>
      <c r="Q7" s="21" t="s">
        <v>75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 s="3" customFormat="1" ht="20" x14ac:dyDescent="0.2">
      <c r="A8" s="7"/>
      <c r="B8" s="7"/>
      <c r="C8" s="7"/>
      <c r="D8" s="7"/>
      <c r="E8" s="7"/>
      <c r="F8" s="7"/>
      <c r="G8" s="7"/>
      <c r="H8" s="35"/>
      <c r="I8" s="40">
        <f>SUM(I9:I34)</f>
        <v>26</v>
      </c>
      <c r="J8" s="38">
        <f>SUM(J9:J34)</f>
        <v>17430</v>
      </c>
      <c r="K8" s="14">
        <f t="shared" ref="K8:Q8" si="0">SUM(K9:K34)</f>
        <v>17430</v>
      </c>
      <c r="L8" s="14">
        <f t="shared" si="0"/>
        <v>19.399999999999995</v>
      </c>
      <c r="M8" s="14">
        <f t="shared" si="0"/>
        <v>1940</v>
      </c>
      <c r="N8" s="14">
        <f t="shared" si="0"/>
        <v>5432</v>
      </c>
      <c r="O8" s="14">
        <f t="shared" si="0"/>
        <v>42.68</v>
      </c>
      <c r="P8" s="16">
        <f t="shared" si="0"/>
        <v>28717.799999999992</v>
      </c>
      <c r="Q8" s="3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s="4" customFormat="1" ht="179" customHeight="1" x14ac:dyDescent="0.2">
      <c r="A9" s="22" t="s">
        <v>5</v>
      </c>
      <c r="B9" s="26" t="s">
        <v>23</v>
      </c>
      <c r="C9" s="23"/>
      <c r="D9" s="24" t="s">
        <v>6</v>
      </c>
      <c r="E9" s="25">
        <v>6</v>
      </c>
      <c r="F9" s="25">
        <v>0.35</v>
      </c>
      <c r="G9" s="25">
        <v>350</v>
      </c>
      <c r="H9" s="36">
        <f t="shared" ref="H9:H34" si="1">G9*$H$6</f>
        <v>979.99999999999989</v>
      </c>
      <c r="I9" s="41">
        <v>1</v>
      </c>
      <c r="J9" s="38">
        <f t="shared" ref="J9:J10" si="2">H9*I9</f>
        <v>979.99999999999989</v>
      </c>
      <c r="K9" s="13">
        <f>I9*H9</f>
        <v>979.99999999999989</v>
      </c>
      <c r="L9" s="13">
        <f>I9*F9</f>
        <v>0.35</v>
      </c>
      <c r="M9" s="13">
        <f t="shared" ref="M9" si="3">L9*100</f>
        <v>35</v>
      </c>
      <c r="N9" s="13">
        <f>M9*$H$6</f>
        <v>98</v>
      </c>
      <c r="O9" s="13">
        <f>L9*2.2</f>
        <v>0.77</v>
      </c>
      <c r="P9" s="31">
        <f>K9+N9+O9*$O$6+L9*100+E9*I9*2</f>
        <v>1190.45</v>
      </c>
      <c r="Q9" s="33">
        <f>P9/E9</f>
        <v>198.40833333333333</v>
      </c>
    </row>
    <row r="10" spans="1:50" s="4" customFormat="1" ht="179" customHeight="1" x14ac:dyDescent="0.2">
      <c r="A10" s="22" t="s">
        <v>5</v>
      </c>
      <c r="B10" s="26" t="s">
        <v>23</v>
      </c>
      <c r="C10" s="23"/>
      <c r="D10" s="24" t="s">
        <v>7</v>
      </c>
      <c r="E10" s="25">
        <v>6</v>
      </c>
      <c r="F10" s="25">
        <v>0.35</v>
      </c>
      <c r="G10" s="25">
        <v>350</v>
      </c>
      <c r="H10" s="36">
        <f t="shared" si="1"/>
        <v>979.99999999999989</v>
      </c>
      <c r="I10" s="41">
        <v>1</v>
      </c>
      <c r="J10" s="38">
        <f t="shared" si="2"/>
        <v>979.99999999999989</v>
      </c>
      <c r="K10" s="13">
        <f t="shared" ref="K10" si="4">I10*H10</f>
        <v>979.99999999999989</v>
      </c>
      <c r="L10" s="13">
        <f>I10*F10</f>
        <v>0.35</v>
      </c>
      <c r="M10" s="13">
        <f t="shared" ref="M10:M34" si="5">L10*100</f>
        <v>35</v>
      </c>
      <c r="N10" s="13">
        <f>M10*$H$6</f>
        <v>98</v>
      </c>
      <c r="O10" s="13">
        <f t="shared" ref="O10:O14" si="6">L10*2.2</f>
        <v>0.77</v>
      </c>
      <c r="P10" s="31">
        <f t="shared" ref="P10:Q45" si="7">K10+N10+O10*$O$6+L10*100+E10*I10*2</f>
        <v>1190.45</v>
      </c>
      <c r="Q10" s="33">
        <f t="shared" ref="Q10:Q45" si="8">P10/E10</f>
        <v>198.40833333333333</v>
      </c>
    </row>
    <row r="11" spans="1:50" s="4" customFormat="1" ht="179" customHeight="1" x14ac:dyDescent="0.2">
      <c r="A11" s="22" t="s">
        <v>5</v>
      </c>
      <c r="B11" s="26" t="s">
        <v>23</v>
      </c>
      <c r="C11" s="23"/>
      <c r="D11" s="24" t="s">
        <v>8</v>
      </c>
      <c r="E11" s="25">
        <v>6</v>
      </c>
      <c r="F11" s="25">
        <v>0.35</v>
      </c>
      <c r="G11" s="25">
        <v>350</v>
      </c>
      <c r="H11" s="36">
        <f t="shared" si="1"/>
        <v>979.99999999999989</v>
      </c>
      <c r="I11" s="41">
        <v>1</v>
      </c>
      <c r="J11" s="38">
        <f t="shared" ref="J11:J34" si="9">H11*I11</f>
        <v>979.99999999999989</v>
      </c>
      <c r="K11" s="13">
        <f t="shared" ref="K11:K34" si="10">I11*H11</f>
        <v>979.99999999999989</v>
      </c>
      <c r="L11" s="13">
        <f>I11*F11</f>
        <v>0.35</v>
      </c>
      <c r="M11" s="13">
        <f t="shared" ref="M11:M34" si="11">L11*100</f>
        <v>35</v>
      </c>
      <c r="N11" s="13">
        <f>M11*$H$6</f>
        <v>98</v>
      </c>
      <c r="O11" s="13">
        <f t="shared" ref="O11:O34" si="12">L11*2.2</f>
        <v>0.77</v>
      </c>
      <c r="P11" s="31">
        <f t="shared" si="7"/>
        <v>1190.45</v>
      </c>
      <c r="Q11" s="33">
        <f t="shared" si="8"/>
        <v>198.40833333333333</v>
      </c>
    </row>
    <row r="12" spans="1:50" s="4" customFormat="1" ht="179" customHeight="1" x14ac:dyDescent="0.2">
      <c r="A12" s="22" t="s">
        <v>5</v>
      </c>
      <c r="B12" s="26" t="s">
        <v>23</v>
      </c>
      <c r="C12" s="23"/>
      <c r="D12" s="24" t="s">
        <v>9</v>
      </c>
      <c r="E12" s="25">
        <v>6</v>
      </c>
      <c r="F12" s="25">
        <v>0.35</v>
      </c>
      <c r="G12" s="25">
        <v>350</v>
      </c>
      <c r="H12" s="36">
        <f t="shared" si="1"/>
        <v>979.99999999999989</v>
      </c>
      <c r="I12" s="41">
        <v>1</v>
      </c>
      <c r="J12" s="38">
        <f t="shared" si="9"/>
        <v>979.99999999999989</v>
      </c>
      <c r="K12" s="13">
        <f t="shared" si="10"/>
        <v>979.99999999999989</v>
      </c>
      <c r="L12" s="13">
        <f>I12*F12</f>
        <v>0.35</v>
      </c>
      <c r="M12" s="13">
        <f t="shared" si="11"/>
        <v>35</v>
      </c>
      <c r="N12" s="13">
        <f>M12*$H$6</f>
        <v>98</v>
      </c>
      <c r="O12" s="13">
        <f t="shared" si="12"/>
        <v>0.77</v>
      </c>
      <c r="P12" s="31">
        <f t="shared" si="7"/>
        <v>1190.45</v>
      </c>
      <c r="Q12" s="33">
        <f t="shared" si="8"/>
        <v>198.40833333333333</v>
      </c>
    </row>
    <row r="13" spans="1:50" s="4" customFormat="1" ht="195" customHeight="1" x14ac:dyDescent="0.2">
      <c r="A13" s="22" t="s">
        <v>5</v>
      </c>
      <c r="B13" s="26" t="s">
        <v>23</v>
      </c>
      <c r="C13" s="23"/>
      <c r="D13" s="24" t="s">
        <v>10</v>
      </c>
      <c r="E13" s="25">
        <v>6</v>
      </c>
      <c r="F13" s="25">
        <v>0.35</v>
      </c>
      <c r="G13" s="25">
        <v>350</v>
      </c>
      <c r="H13" s="36">
        <f t="shared" si="1"/>
        <v>979.99999999999989</v>
      </c>
      <c r="I13" s="41">
        <v>1</v>
      </c>
      <c r="J13" s="38">
        <f t="shared" si="9"/>
        <v>979.99999999999989</v>
      </c>
      <c r="K13" s="13">
        <f t="shared" si="10"/>
        <v>979.99999999999989</v>
      </c>
      <c r="L13" s="13">
        <f>I13*F13</f>
        <v>0.35</v>
      </c>
      <c r="M13" s="13">
        <f t="shared" si="11"/>
        <v>35</v>
      </c>
      <c r="N13" s="13">
        <f>M13*$H$6</f>
        <v>98</v>
      </c>
      <c r="O13" s="13">
        <f t="shared" si="12"/>
        <v>0.77</v>
      </c>
      <c r="P13" s="31">
        <f t="shared" si="7"/>
        <v>1190.45</v>
      </c>
      <c r="Q13" s="33">
        <f t="shared" si="8"/>
        <v>198.40833333333333</v>
      </c>
    </row>
    <row r="14" spans="1:50" s="4" customFormat="1" ht="193" customHeight="1" x14ac:dyDescent="0.2">
      <c r="A14" s="22" t="s">
        <v>5</v>
      </c>
      <c r="B14" s="26" t="s">
        <v>23</v>
      </c>
      <c r="C14" s="23"/>
      <c r="D14" s="24" t="s">
        <v>11</v>
      </c>
      <c r="E14" s="25">
        <v>6</v>
      </c>
      <c r="F14" s="25">
        <v>0.35</v>
      </c>
      <c r="G14" s="25">
        <v>350</v>
      </c>
      <c r="H14" s="36">
        <f t="shared" si="1"/>
        <v>979.99999999999989</v>
      </c>
      <c r="I14" s="41">
        <v>1</v>
      </c>
      <c r="J14" s="38">
        <f t="shared" si="9"/>
        <v>979.99999999999989</v>
      </c>
      <c r="K14" s="13">
        <f t="shared" si="10"/>
        <v>979.99999999999989</v>
      </c>
      <c r="L14" s="13">
        <f>I14*F14</f>
        <v>0.35</v>
      </c>
      <c r="M14" s="13">
        <f t="shared" si="11"/>
        <v>35</v>
      </c>
      <c r="N14" s="13">
        <f>M14*$H$6</f>
        <v>98</v>
      </c>
      <c r="O14" s="13">
        <f t="shared" si="12"/>
        <v>0.77</v>
      </c>
      <c r="P14" s="31">
        <f t="shared" si="7"/>
        <v>1190.45</v>
      </c>
      <c r="Q14" s="33">
        <f t="shared" si="8"/>
        <v>198.40833333333333</v>
      </c>
    </row>
    <row r="15" spans="1:50" ht="129" customHeight="1" x14ac:dyDescent="0.2">
      <c r="A15" s="26" t="s">
        <v>24</v>
      </c>
      <c r="B15" s="26" t="s">
        <v>23</v>
      </c>
      <c r="C15" s="27"/>
      <c r="D15" s="28" t="s">
        <v>25</v>
      </c>
      <c r="E15" s="25">
        <v>6</v>
      </c>
      <c r="F15" s="26">
        <v>1.3</v>
      </c>
      <c r="G15" s="26">
        <v>255</v>
      </c>
      <c r="H15" s="36">
        <f t="shared" si="1"/>
        <v>714</v>
      </c>
      <c r="I15" s="41">
        <v>1</v>
      </c>
      <c r="J15" s="38">
        <f t="shared" si="9"/>
        <v>714</v>
      </c>
      <c r="K15" s="13">
        <f t="shared" si="10"/>
        <v>714</v>
      </c>
      <c r="L15" s="13">
        <f>I15*F15</f>
        <v>1.3</v>
      </c>
      <c r="M15" s="13">
        <f t="shared" si="11"/>
        <v>130</v>
      </c>
      <c r="N15" s="13">
        <f>M15*$H$6</f>
        <v>364</v>
      </c>
      <c r="O15" s="13">
        <f t="shared" si="12"/>
        <v>2.8600000000000003</v>
      </c>
      <c r="P15" s="31">
        <f t="shared" si="7"/>
        <v>1463.1</v>
      </c>
      <c r="Q15" s="33">
        <f t="shared" si="8"/>
        <v>243.85</v>
      </c>
    </row>
    <row r="16" spans="1:50" ht="129" customHeight="1" x14ac:dyDescent="0.2">
      <c r="A16" s="26" t="s">
        <v>24</v>
      </c>
      <c r="B16" s="26" t="s">
        <v>23</v>
      </c>
      <c r="C16" s="27"/>
      <c r="D16" s="28" t="s">
        <v>26</v>
      </c>
      <c r="E16" s="25">
        <v>6</v>
      </c>
      <c r="F16" s="26">
        <v>0.45</v>
      </c>
      <c r="G16" s="26">
        <v>130</v>
      </c>
      <c r="H16" s="36">
        <f t="shared" si="1"/>
        <v>364</v>
      </c>
      <c r="I16" s="41">
        <v>1</v>
      </c>
      <c r="J16" s="38">
        <f t="shared" si="9"/>
        <v>364</v>
      </c>
      <c r="K16" s="13">
        <f t="shared" si="10"/>
        <v>364</v>
      </c>
      <c r="L16" s="13">
        <f>I16*F16</f>
        <v>0.45</v>
      </c>
      <c r="M16" s="13">
        <f t="shared" si="11"/>
        <v>45</v>
      </c>
      <c r="N16" s="13">
        <f>M16*$H$6</f>
        <v>125.99999999999999</v>
      </c>
      <c r="O16" s="13">
        <f t="shared" si="12"/>
        <v>0.9900000000000001</v>
      </c>
      <c r="P16" s="31">
        <f t="shared" si="7"/>
        <v>631.15</v>
      </c>
      <c r="Q16" s="33">
        <f t="shared" si="8"/>
        <v>105.19166666666666</v>
      </c>
    </row>
    <row r="17" spans="1:17" ht="129" customHeight="1" x14ac:dyDescent="0.2">
      <c r="A17" s="26" t="s">
        <v>24</v>
      </c>
      <c r="B17" s="26" t="s">
        <v>23</v>
      </c>
      <c r="C17" s="27"/>
      <c r="D17" s="28" t="s">
        <v>27</v>
      </c>
      <c r="E17" s="25">
        <v>6</v>
      </c>
      <c r="F17" s="26">
        <v>1.3</v>
      </c>
      <c r="G17" s="26">
        <v>255</v>
      </c>
      <c r="H17" s="36">
        <f t="shared" si="1"/>
        <v>714</v>
      </c>
      <c r="I17" s="41">
        <v>1</v>
      </c>
      <c r="J17" s="38">
        <f t="shared" si="9"/>
        <v>714</v>
      </c>
      <c r="K17" s="13">
        <f t="shared" si="10"/>
        <v>714</v>
      </c>
      <c r="L17" s="13">
        <f>I17*F17</f>
        <v>1.3</v>
      </c>
      <c r="M17" s="13">
        <f t="shared" si="11"/>
        <v>130</v>
      </c>
      <c r="N17" s="13">
        <f>M17*$H$6</f>
        <v>364</v>
      </c>
      <c r="O17" s="13">
        <f t="shared" si="12"/>
        <v>2.8600000000000003</v>
      </c>
      <c r="P17" s="31">
        <f t="shared" si="7"/>
        <v>1463.1</v>
      </c>
      <c r="Q17" s="33">
        <f t="shared" si="8"/>
        <v>243.85</v>
      </c>
    </row>
    <row r="18" spans="1:17" ht="129" customHeight="1" x14ac:dyDescent="0.2">
      <c r="A18" s="26" t="s">
        <v>24</v>
      </c>
      <c r="B18" s="26" t="s">
        <v>23</v>
      </c>
      <c r="C18" s="27"/>
      <c r="D18" s="28" t="s">
        <v>30</v>
      </c>
      <c r="E18" s="25">
        <v>6</v>
      </c>
      <c r="F18" s="26">
        <v>0.45</v>
      </c>
      <c r="G18" s="26">
        <v>130</v>
      </c>
      <c r="H18" s="36">
        <f t="shared" si="1"/>
        <v>364</v>
      </c>
      <c r="I18" s="41">
        <v>1</v>
      </c>
      <c r="J18" s="38">
        <f t="shared" si="9"/>
        <v>364</v>
      </c>
      <c r="K18" s="13">
        <f t="shared" si="10"/>
        <v>364</v>
      </c>
      <c r="L18" s="13">
        <f>I18*F18</f>
        <v>0.45</v>
      </c>
      <c r="M18" s="13">
        <f t="shared" si="11"/>
        <v>45</v>
      </c>
      <c r="N18" s="13">
        <f>M18*$H$6</f>
        <v>125.99999999999999</v>
      </c>
      <c r="O18" s="13">
        <f t="shared" si="12"/>
        <v>0.9900000000000001</v>
      </c>
      <c r="P18" s="31">
        <f t="shared" si="7"/>
        <v>631.15</v>
      </c>
      <c r="Q18" s="33">
        <f t="shared" si="8"/>
        <v>105.19166666666666</v>
      </c>
    </row>
    <row r="19" spans="1:17" ht="129" customHeight="1" x14ac:dyDescent="0.2">
      <c r="A19" s="26" t="s">
        <v>24</v>
      </c>
      <c r="B19" s="26" t="s">
        <v>23</v>
      </c>
      <c r="C19" s="27"/>
      <c r="D19" s="28" t="s">
        <v>28</v>
      </c>
      <c r="E19" s="25">
        <v>6</v>
      </c>
      <c r="F19" s="26">
        <v>1.3</v>
      </c>
      <c r="G19" s="26">
        <v>255</v>
      </c>
      <c r="H19" s="36">
        <f t="shared" si="1"/>
        <v>714</v>
      </c>
      <c r="I19" s="41">
        <v>1</v>
      </c>
      <c r="J19" s="38">
        <f t="shared" si="9"/>
        <v>714</v>
      </c>
      <c r="K19" s="13">
        <f t="shared" si="10"/>
        <v>714</v>
      </c>
      <c r="L19" s="13">
        <f>I19*F19</f>
        <v>1.3</v>
      </c>
      <c r="M19" s="13">
        <f t="shared" si="11"/>
        <v>130</v>
      </c>
      <c r="N19" s="13">
        <f>M19*$H$6</f>
        <v>364</v>
      </c>
      <c r="O19" s="13">
        <f t="shared" si="12"/>
        <v>2.8600000000000003</v>
      </c>
      <c r="P19" s="31">
        <f t="shared" si="7"/>
        <v>1463.1</v>
      </c>
      <c r="Q19" s="33">
        <f t="shared" si="8"/>
        <v>243.85</v>
      </c>
    </row>
    <row r="20" spans="1:17" ht="129" customHeight="1" x14ac:dyDescent="0.2">
      <c r="A20" s="26" t="s">
        <v>24</v>
      </c>
      <c r="B20" s="26" t="s">
        <v>23</v>
      </c>
      <c r="C20" s="27"/>
      <c r="D20" s="28" t="s">
        <v>29</v>
      </c>
      <c r="E20" s="25">
        <v>6</v>
      </c>
      <c r="F20" s="26">
        <v>0.45</v>
      </c>
      <c r="G20" s="26">
        <v>130</v>
      </c>
      <c r="H20" s="36">
        <f t="shared" si="1"/>
        <v>364</v>
      </c>
      <c r="I20" s="41">
        <v>1</v>
      </c>
      <c r="J20" s="38">
        <f t="shared" si="9"/>
        <v>364</v>
      </c>
      <c r="K20" s="13">
        <f t="shared" si="10"/>
        <v>364</v>
      </c>
      <c r="L20" s="13">
        <f>I20*F20</f>
        <v>0.45</v>
      </c>
      <c r="M20" s="13">
        <f t="shared" si="11"/>
        <v>45</v>
      </c>
      <c r="N20" s="13">
        <f>M20*$H$6</f>
        <v>125.99999999999999</v>
      </c>
      <c r="O20" s="13">
        <f t="shared" si="12"/>
        <v>0.9900000000000001</v>
      </c>
      <c r="P20" s="31">
        <f t="shared" si="7"/>
        <v>631.15</v>
      </c>
      <c r="Q20" s="33">
        <f t="shared" si="8"/>
        <v>105.19166666666666</v>
      </c>
    </row>
    <row r="21" spans="1:17" ht="129" customHeight="1" x14ac:dyDescent="0.2">
      <c r="A21" s="26" t="s">
        <v>24</v>
      </c>
      <c r="B21" s="26" t="s">
        <v>23</v>
      </c>
      <c r="C21" s="27"/>
      <c r="D21" s="28" t="s">
        <v>31</v>
      </c>
      <c r="E21" s="25">
        <v>6</v>
      </c>
      <c r="F21" s="26">
        <v>1.3</v>
      </c>
      <c r="G21" s="26">
        <v>255</v>
      </c>
      <c r="H21" s="36">
        <f t="shared" si="1"/>
        <v>714</v>
      </c>
      <c r="I21" s="41">
        <v>1</v>
      </c>
      <c r="J21" s="38">
        <f t="shared" si="9"/>
        <v>714</v>
      </c>
      <c r="K21" s="13">
        <f t="shared" si="10"/>
        <v>714</v>
      </c>
      <c r="L21" s="13">
        <f>I21*F21</f>
        <v>1.3</v>
      </c>
      <c r="M21" s="13">
        <f t="shared" si="11"/>
        <v>130</v>
      </c>
      <c r="N21" s="13">
        <f>M21*$H$6</f>
        <v>364</v>
      </c>
      <c r="O21" s="13">
        <f t="shared" si="12"/>
        <v>2.8600000000000003</v>
      </c>
      <c r="P21" s="31">
        <f t="shared" si="7"/>
        <v>1463.1</v>
      </c>
      <c r="Q21" s="33">
        <f t="shared" si="8"/>
        <v>243.85</v>
      </c>
    </row>
    <row r="22" spans="1:17" ht="129" customHeight="1" x14ac:dyDescent="0.2">
      <c r="A22" s="26" t="s">
        <v>24</v>
      </c>
      <c r="B22" s="26" t="s">
        <v>23</v>
      </c>
      <c r="C22" s="27"/>
      <c r="D22" s="28" t="s">
        <v>32</v>
      </c>
      <c r="E22" s="25">
        <v>6</v>
      </c>
      <c r="F22" s="26">
        <v>0.45</v>
      </c>
      <c r="G22" s="26">
        <v>130</v>
      </c>
      <c r="H22" s="36">
        <f t="shared" si="1"/>
        <v>364</v>
      </c>
      <c r="I22" s="41">
        <v>1</v>
      </c>
      <c r="J22" s="38">
        <f t="shared" si="9"/>
        <v>364</v>
      </c>
      <c r="K22" s="13">
        <f t="shared" si="10"/>
        <v>364</v>
      </c>
      <c r="L22" s="13">
        <f>I22*F22</f>
        <v>0.45</v>
      </c>
      <c r="M22" s="13">
        <f t="shared" si="11"/>
        <v>45</v>
      </c>
      <c r="N22" s="13">
        <f>M22*$H$6</f>
        <v>125.99999999999999</v>
      </c>
      <c r="O22" s="13">
        <f t="shared" si="12"/>
        <v>0.9900000000000001</v>
      </c>
      <c r="P22" s="31">
        <f t="shared" si="7"/>
        <v>631.15</v>
      </c>
      <c r="Q22" s="33">
        <f t="shared" si="8"/>
        <v>105.19166666666666</v>
      </c>
    </row>
    <row r="23" spans="1:17" ht="129" customHeight="1" x14ac:dyDescent="0.2">
      <c r="A23" s="26" t="s">
        <v>24</v>
      </c>
      <c r="B23" s="26" t="s">
        <v>23</v>
      </c>
      <c r="C23" s="27"/>
      <c r="D23" s="28" t="s">
        <v>33</v>
      </c>
      <c r="E23" s="25">
        <v>6</v>
      </c>
      <c r="F23" s="26">
        <v>1.3</v>
      </c>
      <c r="G23" s="26">
        <v>255</v>
      </c>
      <c r="H23" s="36">
        <f t="shared" si="1"/>
        <v>714</v>
      </c>
      <c r="I23" s="41">
        <v>1</v>
      </c>
      <c r="J23" s="38">
        <f t="shared" si="9"/>
        <v>714</v>
      </c>
      <c r="K23" s="13">
        <f t="shared" si="10"/>
        <v>714</v>
      </c>
      <c r="L23" s="13">
        <f>I23*F23</f>
        <v>1.3</v>
      </c>
      <c r="M23" s="13">
        <f t="shared" si="11"/>
        <v>130</v>
      </c>
      <c r="N23" s="13">
        <f>M23*$H$6</f>
        <v>364</v>
      </c>
      <c r="O23" s="13">
        <f t="shared" si="12"/>
        <v>2.8600000000000003</v>
      </c>
      <c r="P23" s="31">
        <f t="shared" si="7"/>
        <v>1463.1</v>
      </c>
      <c r="Q23" s="33">
        <f t="shared" si="8"/>
        <v>243.85</v>
      </c>
    </row>
    <row r="24" spans="1:17" ht="148" customHeight="1" x14ac:dyDescent="0.2">
      <c r="A24" s="26" t="s">
        <v>24</v>
      </c>
      <c r="B24" s="26" t="s">
        <v>23</v>
      </c>
      <c r="C24" s="27"/>
      <c r="D24" s="28" t="s">
        <v>34</v>
      </c>
      <c r="E24" s="25">
        <v>6</v>
      </c>
      <c r="F24" s="26">
        <v>1.7</v>
      </c>
      <c r="G24" s="26">
        <v>565</v>
      </c>
      <c r="H24" s="36">
        <f t="shared" si="1"/>
        <v>1582</v>
      </c>
      <c r="I24" s="41">
        <v>1</v>
      </c>
      <c r="J24" s="38">
        <f t="shared" si="9"/>
        <v>1582</v>
      </c>
      <c r="K24" s="13">
        <f t="shared" si="10"/>
        <v>1582</v>
      </c>
      <c r="L24" s="13">
        <f>I24*F24</f>
        <v>1.7</v>
      </c>
      <c r="M24" s="13">
        <f t="shared" si="11"/>
        <v>170</v>
      </c>
      <c r="N24" s="13">
        <f>M24*$H$6</f>
        <v>475.99999999999994</v>
      </c>
      <c r="O24" s="13">
        <f t="shared" si="12"/>
        <v>3.74</v>
      </c>
      <c r="P24" s="31">
        <f t="shared" si="7"/>
        <v>2557.9</v>
      </c>
      <c r="Q24" s="33">
        <f t="shared" si="8"/>
        <v>426.31666666666666</v>
      </c>
    </row>
    <row r="25" spans="1:17" ht="129" customHeight="1" x14ac:dyDescent="0.2">
      <c r="A25" s="26" t="s">
        <v>24</v>
      </c>
      <c r="B25" s="26" t="s">
        <v>23</v>
      </c>
      <c r="C25" s="27"/>
      <c r="D25" s="28" t="s">
        <v>35</v>
      </c>
      <c r="E25" s="25">
        <v>6</v>
      </c>
      <c r="F25" s="26">
        <v>0.8</v>
      </c>
      <c r="G25" s="26">
        <v>360</v>
      </c>
      <c r="H25" s="36">
        <f t="shared" si="1"/>
        <v>1007.9999999999999</v>
      </c>
      <c r="I25" s="41">
        <v>1</v>
      </c>
      <c r="J25" s="38">
        <f t="shared" si="9"/>
        <v>1007.9999999999999</v>
      </c>
      <c r="K25" s="13">
        <f t="shared" si="10"/>
        <v>1007.9999999999999</v>
      </c>
      <c r="L25" s="13">
        <f>I25*F25</f>
        <v>0.8</v>
      </c>
      <c r="M25" s="13">
        <f t="shared" si="11"/>
        <v>80</v>
      </c>
      <c r="N25" s="13">
        <f>M25*$H$6</f>
        <v>224</v>
      </c>
      <c r="O25" s="13">
        <f t="shared" si="12"/>
        <v>1.7600000000000002</v>
      </c>
      <c r="P25" s="31">
        <f t="shared" si="7"/>
        <v>1473.6</v>
      </c>
      <c r="Q25" s="33">
        <f t="shared" si="8"/>
        <v>245.6</v>
      </c>
    </row>
    <row r="26" spans="1:17" ht="147" customHeight="1" x14ac:dyDescent="0.2">
      <c r="A26" s="26" t="s">
        <v>24</v>
      </c>
      <c r="B26" s="26" t="s">
        <v>23</v>
      </c>
      <c r="C26" s="27"/>
      <c r="D26" s="28" t="s">
        <v>36</v>
      </c>
      <c r="E26" s="25">
        <v>6</v>
      </c>
      <c r="F26" s="26">
        <v>1.7</v>
      </c>
      <c r="G26" s="26">
        <v>565</v>
      </c>
      <c r="H26" s="36">
        <f t="shared" si="1"/>
        <v>1582</v>
      </c>
      <c r="I26" s="41">
        <v>1</v>
      </c>
      <c r="J26" s="38">
        <f t="shared" si="9"/>
        <v>1582</v>
      </c>
      <c r="K26" s="13">
        <f t="shared" si="10"/>
        <v>1582</v>
      </c>
      <c r="L26" s="13">
        <f>I26*F26</f>
        <v>1.7</v>
      </c>
      <c r="M26" s="13">
        <f t="shared" si="11"/>
        <v>170</v>
      </c>
      <c r="N26" s="13">
        <f>M26*$H$6</f>
        <v>475.99999999999994</v>
      </c>
      <c r="O26" s="13">
        <f t="shared" si="12"/>
        <v>3.74</v>
      </c>
      <c r="P26" s="31">
        <f t="shared" si="7"/>
        <v>2557.9</v>
      </c>
      <c r="Q26" s="33">
        <f t="shared" si="8"/>
        <v>426.31666666666666</v>
      </c>
    </row>
    <row r="27" spans="1:17" ht="154" customHeight="1" x14ac:dyDescent="0.2">
      <c r="A27" s="26" t="s">
        <v>37</v>
      </c>
      <c r="B27" s="26" t="s">
        <v>23</v>
      </c>
      <c r="C27" s="27"/>
      <c r="D27" s="28" t="s">
        <v>38</v>
      </c>
      <c r="E27" s="25">
        <v>6</v>
      </c>
      <c r="F27" s="26">
        <v>0.55000000000000004</v>
      </c>
      <c r="G27" s="26">
        <v>85</v>
      </c>
      <c r="H27" s="36">
        <f t="shared" si="1"/>
        <v>237.99999999999997</v>
      </c>
      <c r="I27" s="41">
        <v>1</v>
      </c>
      <c r="J27" s="38">
        <f t="shared" si="9"/>
        <v>237.99999999999997</v>
      </c>
      <c r="K27" s="13">
        <f t="shared" si="10"/>
        <v>237.99999999999997</v>
      </c>
      <c r="L27" s="13">
        <f>I27*F27</f>
        <v>0.55000000000000004</v>
      </c>
      <c r="M27" s="13">
        <f t="shared" si="11"/>
        <v>55.000000000000007</v>
      </c>
      <c r="N27" s="13">
        <f>M27*$H$6</f>
        <v>154</v>
      </c>
      <c r="O27" s="13">
        <f t="shared" si="12"/>
        <v>1.2100000000000002</v>
      </c>
      <c r="P27" s="31">
        <f t="shared" si="7"/>
        <v>561.85</v>
      </c>
      <c r="Q27" s="33">
        <f t="shared" si="8"/>
        <v>93.641666666666666</v>
      </c>
    </row>
    <row r="28" spans="1:17" ht="156" customHeight="1" x14ac:dyDescent="0.2">
      <c r="A28" s="26" t="s">
        <v>37</v>
      </c>
      <c r="B28" s="26" t="s">
        <v>23</v>
      </c>
      <c r="C28" s="27"/>
      <c r="D28" s="28" t="s">
        <v>39</v>
      </c>
      <c r="E28" s="25">
        <v>6</v>
      </c>
      <c r="F28" s="26">
        <v>0.55000000000000004</v>
      </c>
      <c r="G28" s="26">
        <v>85</v>
      </c>
      <c r="H28" s="36">
        <f t="shared" si="1"/>
        <v>237.99999999999997</v>
      </c>
      <c r="I28" s="41">
        <v>1</v>
      </c>
      <c r="J28" s="38">
        <f t="shared" si="9"/>
        <v>237.99999999999997</v>
      </c>
      <c r="K28" s="13">
        <f t="shared" si="10"/>
        <v>237.99999999999997</v>
      </c>
      <c r="L28" s="13">
        <f>I28*F28</f>
        <v>0.55000000000000004</v>
      </c>
      <c r="M28" s="13">
        <f t="shared" si="11"/>
        <v>55.000000000000007</v>
      </c>
      <c r="N28" s="13">
        <f>M28*$H$6</f>
        <v>154</v>
      </c>
      <c r="O28" s="13">
        <f t="shared" si="12"/>
        <v>1.2100000000000002</v>
      </c>
      <c r="P28" s="31">
        <f t="shared" si="7"/>
        <v>561.85</v>
      </c>
      <c r="Q28" s="33">
        <f t="shared" si="8"/>
        <v>93.641666666666666</v>
      </c>
    </row>
    <row r="29" spans="1:17" ht="156" customHeight="1" x14ac:dyDescent="0.2">
      <c r="A29" s="26" t="s">
        <v>37</v>
      </c>
      <c r="B29" s="26" t="s">
        <v>23</v>
      </c>
      <c r="C29" s="27"/>
      <c r="D29" s="28" t="s">
        <v>40</v>
      </c>
      <c r="E29" s="25">
        <v>6</v>
      </c>
      <c r="F29" s="26">
        <v>0.55000000000000004</v>
      </c>
      <c r="G29" s="26">
        <v>85</v>
      </c>
      <c r="H29" s="36">
        <f t="shared" si="1"/>
        <v>237.99999999999997</v>
      </c>
      <c r="I29" s="41">
        <v>1</v>
      </c>
      <c r="J29" s="38">
        <f t="shared" si="9"/>
        <v>237.99999999999997</v>
      </c>
      <c r="K29" s="13">
        <f t="shared" si="10"/>
        <v>237.99999999999997</v>
      </c>
      <c r="L29" s="13">
        <f>I29*F29</f>
        <v>0.55000000000000004</v>
      </c>
      <c r="M29" s="13">
        <f t="shared" si="11"/>
        <v>55.000000000000007</v>
      </c>
      <c r="N29" s="13">
        <f>M29*$H$6</f>
        <v>154</v>
      </c>
      <c r="O29" s="13">
        <f t="shared" si="12"/>
        <v>1.2100000000000002</v>
      </c>
      <c r="P29" s="31">
        <f t="shared" si="7"/>
        <v>561.85</v>
      </c>
      <c r="Q29" s="33">
        <f t="shared" si="8"/>
        <v>93.641666666666666</v>
      </c>
    </row>
    <row r="30" spans="1:17" ht="151" customHeight="1" x14ac:dyDescent="0.2">
      <c r="A30" s="26" t="s">
        <v>37</v>
      </c>
      <c r="B30" s="26" t="s">
        <v>23</v>
      </c>
      <c r="C30" s="27"/>
      <c r="D30" s="28" t="s">
        <v>41</v>
      </c>
      <c r="E30" s="25">
        <v>6</v>
      </c>
      <c r="F30" s="26">
        <v>0.55000000000000004</v>
      </c>
      <c r="G30" s="26">
        <v>85</v>
      </c>
      <c r="H30" s="36">
        <f t="shared" si="1"/>
        <v>237.99999999999997</v>
      </c>
      <c r="I30" s="41">
        <v>1</v>
      </c>
      <c r="J30" s="38">
        <f t="shared" si="9"/>
        <v>237.99999999999997</v>
      </c>
      <c r="K30" s="13">
        <f t="shared" si="10"/>
        <v>237.99999999999997</v>
      </c>
      <c r="L30" s="13">
        <f>I30*F30</f>
        <v>0.55000000000000004</v>
      </c>
      <c r="M30" s="13">
        <f t="shared" si="11"/>
        <v>55.000000000000007</v>
      </c>
      <c r="N30" s="13">
        <f>M30*$H$6</f>
        <v>154</v>
      </c>
      <c r="O30" s="13">
        <f t="shared" si="12"/>
        <v>1.2100000000000002</v>
      </c>
      <c r="P30" s="31">
        <f t="shared" si="7"/>
        <v>561.85</v>
      </c>
      <c r="Q30" s="33">
        <f t="shared" si="8"/>
        <v>93.641666666666666</v>
      </c>
    </row>
    <row r="31" spans="1:17" ht="154" customHeight="1" x14ac:dyDescent="0.2">
      <c r="A31" s="26" t="s">
        <v>37</v>
      </c>
      <c r="B31" s="26" t="s">
        <v>23</v>
      </c>
      <c r="C31" s="27"/>
      <c r="D31" s="28" t="s">
        <v>42</v>
      </c>
      <c r="E31" s="25">
        <v>3</v>
      </c>
      <c r="F31" s="26">
        <v>0.65</v>
      </c>
      <c r="G31" s="26">
        <v>125</v>
      </c>
      <c r="H31" s="36">
        <f t="shared" si="1"/>
        <v>350</v>
      </c>
      <c r="I31" s="41">
        <v>1</v>
      </c>
      <c r="J31" s="38">
        <f t="shared" si="9"/>
        <v>350</v>
      </c>
      <c r="K31" s="13">
        <f t="shared" si="10"/>
        <v>350</v>
      </c>
      <c r="L31" s="13">
        <f>I31*F31</f>
        <v>0.65</v>
      </c>
      <c r="M31" s="13">
        <f t="shared" si="11"/>
        <v>65</v>
      </c>
      <c r="N31" s="13">
        <f>M31*$H$6</f>
        <v>182</v>
      </c>
      <c r="O31" s="13">
        <f t="shared" si="12"/>
        <v>1.4300000000000002</v>
      </c>
      <c r="P31" s="31">
        <f t="shared" si="7"/>
        <v>724.55</v>
      </c>
      <c r="Q31" s="33">
        <f t="shared" si="8"/>
        <v>241.51666666666665</v>
      </c>
    </row>
    <row r="32" spans="1:17" ht="156" customHeight="1" x14ac:dyDescent="0.2">
      <c r="A32" s="26" t="s">
        <v>37</v>
      </c>
      <c r="B32" s="26" t="s">
        <v>23</v>
      </c>
      <c r="C32" s="27"/>
      <c r="D32" s="28" t="s">
        <v>43</v>
      </c>
      <c r="E32" s="25">
        <v>3</v>
      </c>
      <c r="F32" s="26">
        <v>0.65</v>
      </c>
      <c r="G32" s="26">
        <v>125</v>
      </c>
      <c r="H32" s="36">
        <f t="shared" si="1"/>
        <v>350</v>
      </c>
      <c r="I32" s="41">
        <v>1</v>
      </c>
      <c r="J32" s="38">
        <f t="shared" si="9"/>
        <v>350</v>
      </c>
      <c r="K32" s="13">
        <f t="shared" si="10"/>
        <v>350</v>
      </c>
      <c r="L32" s="13">
        <f>I32*F32</f>
        <v>0.65</v>
      </c>
      <c r="M32" s="13">
        <f t="shared" si="11"/>
        <v>65</v>
      </c>
      <c r="N32" s="13">
        <f>M32*$H$6</f>
        <v>182</v>
      </c>
      <c r="O32" s="13">
        <f t="shared" si="12"/>
        <v>1.4300000000000002</v>
      </c>
      <c r="P32" s="31">
        <f t="shared" si="7"/>
        <v>724.55</v>
      </c>
      <c r="Q32" s="33">
        <f t="shared" si="8"/>
        <v>241.51666666666665</v>
      </c>
    </row>
    <row r="33" spans="1:17" ht="156" customHeight="1" x14ac:dyDescent="0.2">
      <c r="A33" s="26" t="s">
        <v>37</v>
      </c>
      <c r="B33" s="26" t="s">
        <v>23</v>
      </c>
      <c r="C33" s="27"/>
      <c r="D33" s="28" t="s">
        <v>44</v>
      </c>
      <c r="E33" s="25">
        <v>3</v>
      </c>
      <c r="F33" s="26">
        <v>0.65</v>
      </c>
      <c r="G33" s="26">
        <v>125</v>
      </c>
      <c r="H33" s="36">
        <f t="shared" si="1"/>
        <v>350</v>
      </c>
      <c r="I33" s="41">
        <v>1</v>
      </c>
      <c r="J33" s="38">
        <f t="shared" si="9"/>
        <v>350</v>
      </c>
      <c r="K33" s="13">
        <f t="shared" si="10"/>
        <v>350</v>
      </c>
      <c r="L33" s="13">
        <f>I33*F33</f>
        <v>0.65</v>
      </c>
      <c r="M33" s="13">
        <f t="shared" si="11"/>
        <v>65</v>
      </c>
      <c r="N33" s="13">
        <f>M33*$H$6</f>
        <v>182</v>
      </c>
      <c r="O33" s="13">
        <f t="shared" si="12"/>
        <v>1.4300000000000002</v>
      </c>
      <c r="P33" s="31">
        <f t="shared" si="7"/>
        <v>724.55</v>
      </c>
      <c r="Q33" s="33">
        <f t="shared" si="8"/>
        <v>241.51666666666665</v>
      </c>
    </row>
    <row r="34" spans="1:17" ht="151" customHeight="1" x14ac:dyDescent="0.2">
      <c r="A34" s="26" t="s">
        <v>37</v>
      </c>
      <c r="B34" s="26" t="s">
        <v>23</v>
      </c>
      <c r="C34" s="27"/>
      <c r="D34" s="28" t="s">
        <v>45</v>
      </c>
      <c r="E34" s="25">
        <v>3</v>
      </c>
      <c r="F34" s="26">
        <v>0.65</v>
      </c>
      <c r="G34" s="26">
        <v>125</v>
      </c>
      <c r="H34" s="36">
        <f t="shared" si="1"/>
        <v>350</v>
      </c>
      <c r="I34" s="41">
        <v>1</v>
      </c>
      <c r="J34" s="38">
        <f t="shared" si="9"/>
        <v>350</v>
      </c>
      <c r="K34" s="13">
        <f t="shared" si="10"/>
        <v>350</v>
      </c>
      <c r="L34" s="13">
        <f>I34*F34</f>
        <v>0.65</v>
      </c>
      <c r="M34" s="13">
        <f t="shared" si="11"/>
        <v>65</v>
      </c>
      <c r="N34" s="13">
        <f>M34*$H$6</f>
        <v>182</v>
      </c>
      <c r="O34" s="13">
        <f t="shared" si="12"/>
        <v>1.4300000000000002</v>
      </c>
      <c r="P34" s="31">
        <f t="shared" si="7"/>
        <v>724.55</v>
      </c>
      <c r="Q34" s="33">
        <f t="shared" si="8"/>
        <v>241.51666666666665</v>
      </c>
    </row>
    <row r="35" spans="1:17" ht="151" customHeight="1" x14ac:dyDescent="0.2">
      <c r="A35" s="26" t="s">
        <v>58</v>
      </c>
      <c r="B35" s="26" t="s">
        <v>23</v>
      </c>
      <c r="C35" s="27"/>
      <c r="D35" s="28" t="s">
        <v>59</v>
      </c>
      <c r="E35" s="25">
        <v>12</v>
      </c>
      <c r="F35" s="26">
        <v>0.7</v>
      </c>
      <c r="G35" s="26">
        <v>165</v>
      </c>
      <c r="H35" s="36">
        <f t="shared" ref="H35" si="13">G35*$H$6</f>
        <v>461.99999999999994</v>
      </c>
      <c r="I35" s="41">
        <v>1</v>
      </c>
      <c r="J35" s="38">
        <f t="shared" ref="J35" si="14">H35*I35</f>
        <v>461.99999999999994</v>
      </c>
      <c r="K35" s="13">
        <f t="shared" ref="K35" si="15">I35*H35</f>
        <v>461.99999999999994</v>
      </c>
      <c r="L35" s="13">
        <f>I35*F35</f>
        <v>0.7</v>
      </c>
      <c r="M35" s="13">
        <f t="shared" ref="M35" si="16">L35*100</f>
        <v>70</v>
      </c>
      <c r="N35" s="13">
        <f>M35*$H$6</f>
        <v>196</v>
      </c>
      <c r="O35" s="13">
        <f t="shared" ref="O35" si="17">L35*2.2</f>
        <v>1.54</v>
      </c>
      <c r="P35" s="31">
        <f t="shared" si="7"/>
        <v>882.9</v>
      </c>
      <c r="Q35" s="33">
        <f t="shared" si="8"/>
        <v>73.575000000000003</v>
      </c>
    </row>
    <row r="36" spans="1:17" ht="151" customHeight="1" x14ac:dyDescent="0.2">
      <c r="A36" s="26" t="s">
        <v>58</v>
      </c>
      <c r="B36" s="26" t="s">
        <v>23</v>
      </c>
      <c r="C36" s="27"/>
      <c r="D36" s="28" t="s">
        <v>60</v>
      </c>
      <c r="E36" s="25">
        <v>6</v>
      </c>
      <c r="F36" s="26">
        <v>0.85</v>
      </c>
      <c r="G36" s="26">
        <v>175</v>
      </c>
      <c r="H36" s="36">
        <f t="shared" ref="H36" si="18">G36*$H$6</f>
        <v>489.99999999999994</v>
      </c>
      <c r="I36" s="41">
        <v>1</v>
      </c>
      <c r="J36" s="38">
        <f t="shared" ref="J36" si="19">H36*I36</f>
        <v>489.99999999999994</v>
      </c>
      <c r="K36" s="13">
        <f t="shared" ref="K36" si="20">I36*H36</f>
        <v>489.99999999999994</v>
      </c>
      <c r="L36" s="13">
        <f>I36*F36</f>
        <v>0.85</v>
      </c>
      <c r="M36" s="13">
        <f t="shared" ref="M36" si="21">L36*100</f>
        <v>85</v>
      </c>
      <c r="N36" s="13">
        <f>M36*$H$6</f>
        <v>237.99999999999997</v>
      </c>
      <c r="O36" s="13">
        <f t="shared" ref="O36" si="22">L36*2.2</f>
        <v>1.87</v>
      </c>
      <c r="P36" s="31">
        <f t="shared" si="7"/>
        <v>983.94999999999993</v>
      </c>
      <c r="Q36" s="33">
        <f t="shared" si="8"/>
        <v>163.99166666666665</v>
      </c>
    </row>
    <row r="37" spans="1:17" ht="151" customHeight="1" x14ac:dyDescent="0.2">
      <c r="A37" s="26" t="s">
        <v>58</v>
      </c>
      <c r="B37" s="26" t="s">
        <v>23</v>
      </c>
      <c r="C37" s="27"/>
      <c r="D37" s="28" t="s">
        <v>61</v>
      </c>
      <c r="E37" s="25">
        <v>6</v>
      </c>
      <c r="F37" s="26">
        <v>1.4</v>
      </c>
      <c r="G37" s="26">
        <v>285</v>
      </c>
      <c r="H37" s="36">
        <f>G37*$H$6</f>
        <v>798</v>
      </c>
      <c r="I37" s="41">
        <v>1</v>
      </c>
      <c r="J37" s="38">
        <f t="shared" ref="J37:J39" si="23">H37*I37</f>
        <v>798</v>
      </c>
      <c r="K37" s="13">
        <f t="shared" ref="K37:K39" si="24">I37*H37</f>
        <v>798</v>
      </c>
      <c r="L37" s="13">
        <f>I37*F37</f>
        <v>1.4</v>
      </c>
      <c r="M37" s="13">
        <f t="shared" ref="M37:M39" si="25">L37*100</f>
        <v>140</v>
      </c>
      <c r="N37" s="13">
        <f>M37*$H$6</f>
        <v>392</v>
      </c>
      <c r="O37" s="13">
        <f t="shared" ref="O37:O39" si="26">L37*2.2</f>
        <v>3.08</v>
      </c>
      <c r="P37" s="31">
        <f t="shared" si="7"/>
        <v>1603.8</v>
      </c>
      <c r="Q37" s="33">
        <f t="shared" si="8"/>
        <v>267.3</v>
      </c>
    </row>
    <row r="38" spans="1:17" ht="151" customHeight="1" x14ac:dyDescent="0.2">
      <c r="A38" s="26" t="s">
        <v>58</v>
      </c>
      <c r="B38" s="26" t="s">
        <v>23</v>
      </c>
      <c r="C38" s="27"/>
      <c r="D38" s="28" t="s">
        <v>64</v>
      </c>
      <c r="E38" s="25">
        <v>6</v>
      </c>
      <c r="F38" s="26">
        <v>0.35</v>
      </c>
      <c r="G38" s="26">
        <v>90</v>
      </c>
      <c r="H38" s="36">
        <f>G38*$H$6</f>
        <v>251.99999999999997</v>
      </c>
      <c r="I38" s="41">
        <v>1</v>
      </c>
      <c r="J38" s="38">
        <f t="shared" si="23"/>
        <v>251.99999999999997</v>
      </c>
      <c r="K38" s="13">
        <f t="shared" si="24"/>
        <v>251.99999999999997</v>
      </c>
      <c r="L38" s="13">
        <f>I38*F38</f>
        <v>0.35</v>
      </c>
      <c r="M38" s="13">
        <f t="shared" si="25"/>
        <v>35</v>
      </c>
      <c r="N38" s="13">
        <f>M38*$H$6</f>
        <v>98</v>
      </c>
      <c r="O38" s="13">
        <f t="shared" si="26"/>
        <v>0.77</v>
      </c>
      <c r="P38" s="31">
        <f t="shared" si="7"/>
        <v>462.45</v>
      </c>
      <c r="Q38" s="33">
        <f t="shared" si="8"/>
        <v>77.075000000000003</v>
      </c>
    </row>
    <row r="39" spans="1:17" ht="151" customHeight="1" x14ac:dyDescent="0.2">
      <c r="A39" s="26" t="s">
        <v>58</v>
      </c>
      <c r="B39" s="26" t="s">
        <v>23</v>
      </c>
      <c r="C39" s="27"/>
      <c r="D39" s="28" t="s">
        <v>63</v>
      </c>
      <c r="E39" s="25">
        <v>6</v>
      </c>
      <c r="F39" s="26">
        <v>0.85</v>
      </c>
      <c r="G39" s="26">
        <v>175</v>
      </c>
      <c r="H39" s="36">
        <f>G39*$H$6</f>
        <v>489.99999999999994</v>
      </c>
      <c r="I39" s="41">
        <v>1</v>
      </c>
      <c r="J39" s="38">
        <f t="shared" si="23"/>
        <v>489.99999999999994</v>
      </c>
      <c r="K39" s="13">
        <f t="shared" si="24"/>
        <v>489.99999999999994</v>
      </c>
      <c r="L39" s="13">
        <f>I39*F39</f>
        <v>0.85</v>
      </c>
      <c r="M39" s="13">
        <f t="shared" si="25"/>
        <v>85</v>
      </c>
      <c r="N39" s="13">
        <f>M39*$H$6</f>
        <v>237.99999999999997</v>
      </c>
      <c r="O39" s="13">
        <f t="shared" si="26"/>
        <v>1.87</v>
      </c>
      <c r="P39" s="31">
        <f t="shared" si="7"/>
        <v>983.94999999999993</v>
      </c>
      <c r="Q39" s="33">
        <f t="shared" si="8"/>
        <v>163.99166666666665</v>
      </c>
    </row>
    <row r="40" spans="1:17" ht="151" customHeight="1" x14ac:dyDescent="0.2">
      <c r="A40" s="26" t="s">
        <v>58</v>
      </c>
      <c r="B40" s="26" t="s">
        <v>23</v>
      </c>
      <c r="C40" s="27"/>
      <c r="D40" s="28" t="s">
        <v>62</v>
      </c>
      <c r="E40" s="25">
        <v>6</v>
      </c>
      <c r="F40" s="26">
        <v>1.4</v>
      </c>
      <c r="G40" s="26">
        <v>285</v>
      </c>
      <c r="H40" s="36">
        <f t="shared" ref="H40" si="27">G40*$H$6</f>
        <v>798</v>
      </c>
      <c r="I40" s="41">
        <v>1</v>
      </c>
      <c r="J40" s="38">
        <f t="shared" ref="J40" si="28">H40*I40</f>
        <v>798</v>
      </c>
      <c r="K40" s="13">
        <f t="shared" ref="K40" si="29">I40*H40</f>
        <v>798</v>
      </c>
      <c r="L40" s="13">
        <f>I40*F40</f>
        <v>1.4</v>
      </c>
      <c r="M40" s="13">
        <f t="shared" ref="M40" si="30">L40*100</f>
        <v>140</v>
      </c>
      <c r="N40" s="13">
        <f>M40*$H$6</f>
        <v>392</v>
      </c>
      <c r="O40" s="13">
        <f t="shared" ref="O40" si="31">L40*2.2</f>
        <v>3.08</v>
      </c>
      <c r="P40" s="31">
        <f t="shared" si="7"/>
        <v>1603.8</v>
      </c>
      <c r="Q40" s="33">
        <f t="shared" si="8"/>
        <v>267.3</v>
      </c>
    </row>
    <row r="41" spans="1:17" ht="151" customHeight="1" x14ac:dyDescent="0.2">
      <c r="A41" s="26" t="s">
        <v>66</v>
      </c>
      <c r="B41" s="26" t="s">
        <v>23</v>
      </c>
      <c r="C41" s="27"/>
      <c r="D41" s="28" t="s">
        <v>65</v>
      </c>
      <c r="E41" s="25">
        <v>6</v>
      </c>
      <c r="F41" s="26">
        <v>0.35</v>
      </c>
      <c r="G41" s="26">
        <v>95</v>
      </c>
      <c r="H41" s="36">
        <f t="shared" ref="H41" si="32">G41*$H$6</f>
        <v>266</v>
      </c>
      <c r="I41" s="41">
        <v>1</v>
      </c>
      <c r="J41" s="38">
        <f t="shared" ref="J41" si="33">H41*I41</f>
        <v>266</v>
      </c>
      <c r="K41" s="13">
        <f t="shared" ref="K41" si="34">I41*H41</f>
        <v>266</v>
      </c>
      <c r="L41" s="13">
        <f>I41*F41</f>
        <v>0.35</v>
      </c>
      <c r="M41" s="13">
        <f t="shared" ref="M41" si="35">L41*100</f>
        <v>35</v>
      </c>
      <c r="N41" s="13">
        <f>M41*$H$6</f>
        <v>98</v>
      </c>
      <c r="O41" s="13">
        <f t="shared" ref="O41" si="36">L41*2.2</f>
        <v>0.77</v>
      </c>
      <c r="P41" s="31">
        <f t="shared" si="7"/>
        <v>476.45</v>
      </c>
      <c r="Q41" s="33">
        <f t="shared" si="8"/>
        <v>79.408333333333331</v>
      </c>
    </row>
    <row r="42" spans="1:17" ht="151" customHeight="1" x14ac:dyDescent="0.2">
      <c r="A42" s="26" t="s">
        <v>67</v>
      </c>
      <c r="B42" s="26" t="s">
        <v>23</v>
      </c>
      <c r="C42" s="27"/>
      <c r="D42" s="28" t="s">
        <v>68</v>
      </c>
      <c r="E42" s="25">
        <v>12</v>
      </c>
      <c r="F42" s="26">
        <v>0.7</v>
      </c>
      <c r="G42" s="26">
        <v>195</v>
      </c>
      <c r="H42" s="36">
        <f t="shared" ref="H42" si="37">G42*$H$6</f>
        <v>546</v>
      </c>
      <c r="I42" s="41">
        <v>1</v>
      </c>
      <c r="J42" s="38">
        <f t="shared" ref="J42" si="38">H42*I42</f>
        <v>546</v>
      </c>
      <c r="K42" s="13">
        <f t="shared" ref="K42" si="39">I42*H42</f>
        <v>546</v>
      </c>
      <c r="L42" s="13">
        <f>I42*F42</f>
        <v>0.7</v>
      </c>
      <c r="M42" s="13">
        <f t="shared" ref="M42" si="40">L42*100</f>
        <v>70</v>
      </c>
      <c r="N42" s="13">
        <f>M42*$H$6</f>
        <v>196</v>
      </c>
      <c r="O42" s="13">
        <f t="shared" ref="O42" si="41">L42*2.2</f>
        <v>1.54</v>
      </c>
      <c r="P42" s="31">
        <f t="shared" si="7"/>
        <v>966.9</v>
      </c>
      <c r="Q42" s="33">
        <f t="shared" si="8"/>
        <v>80.575000000000003</v>
      </c>
    </row>
    <row r="43" spans="1:17" ht="151" customHeight="1" x14ac:dyDescent="0.2">
      <c r="A43" s="26" t="s">
        <v>67</v>
      </c>
      <c r="B43" s="26" t="s">
        <v>23</v>
      </c>
      <c r="C43" s="27"/>
      <c r="D43" s="28" t="s">
        <v>69</v>
      </c>
      <c r="E43" s="25">
        <v>12</v>
      </c>
      <c r="F43" s="26">
        <v>0.7</v>
      </c>
      <c r="G43" s="26">
        <v>195</v>
      </c>
      <c r="H43" s="36">
        <f t="shared" ref="H43" si="42">G43*$H$6</f>
        <v>546</v>
      </c>
      <c r="I43" s="41">
        <v>1</v>
      </c>
      <c r="J43" s="38">
        <f t="shared" ref="J43" si="43">H43*I43</f>
        <v>546</v>
      </c>
      <c r="K43" s="13">
        <f t="shared" ref="K43" si="44">I43*H43</f>
        <v>546</v>
      </c>
      <c r="L43" s="13">
        <f>I43*F43</f>
        <v>0.7</v>
      </c>
      <c r="M43" s="13">
        <f t="shared" ref="M43" si="45">L43*100</f>
        <v>70</v>
      </c>
      <c r="N43" s="13">
        <f>M43*$H$6</f>
        <v>196</v>
      </c>
      <c r="O43" s="13">
        <f t="shared" ref="O43" si="46">L43*2.2</f>
        <v>1.54</v>
      </c>
      <c r="P43" s="31">
        <f t="shared" si="7"/>
        <v>966.9</v>
      </c>
      <c r="Q43" s="33">
        <f t="shared" si="8"/>
        <v>80.575000000000003</v>
      </c>
    </row>
    <row r="44" spans="1:17" ht="151" customHeight="1" x14ac:dyDescent="0.2">
      <c r="A44" s="26" t="s">
        <v>67</v>
      </c>
      <c r="B44" s="26" t="s">
        <v>23</v>
      </c>
      <c r="C44" s="27"/>
      <c r="D44" s="28" t="s">
        <v>70</v>
      </c>
      <c r="E44" s="25">
        <v>6</v>
      </c>
      <c r="F44" s="26">
        <v>1.3</v>
      </c>
      <c r="G44" s="26">
        <v>225</v>
      </c>
      <c r="H44" s="36">
        <f t="shared" ref="H44" si="47">G44*$H$6</f>
        <v>630</v>
      </c>
      <c r="I44" s="41">
        <v>1</v>
      </c>
      <c r="J44" s="38">
        <f t="shared" ref="J44" si="48">H44*I44</f>
        <v>630</v>
      </c>
      <c r="K44" s="13">
        <f t="shared" ref="K44" si="49">I44*H44</f>
        <v>630</v>
      </c>
      <c r="L44" s="13">
        <f>I44*F44</f>
        <v>1.3</v>
      </c>
      <c r="M44" s="13">
        <f t="shared" ref="M44" si="50">L44*100</f>
        <v>130</v>
      </c>
      <c r="N44" s="13">
        <f>M44*$H$6</f>
        <v>364</v>
      </c>
      <c r="O44" s="13">
        <f t="shared" ref="O44" si="51">L44*2.2</f>
        <v>2.8600000000000003</v>
      </c>
      <c r="P44" s="31">
        <f t="shared" si="7"/>
        <v>1379.1</v>
      </c>
      <c r="Q44" s="33">
        <f t="shared" si="8"/>
        <v>229.85</v>
      </c>
    </row>
    <row r="45" spans="1:17" ht="151" customHeight="1" x14ac:dyDescent="0.2">
      <c r="A45" s="26" t="s">
        <v>67</v>
      </c>
      <c r="B45" s="26" t="s">
        <v>23</v>
      </c>
      <c r="C45" s="27"/>
      <c r="D45" s="28" t="s">
        <v>71</v>
      </c>
      <c r="E45" s="25">
        <v>6</v>
      </c>
      <c r="F45" s="26">
        <v>1.3</v>
      </c>
      <c r="G45" s="26">
        <v>225</v>
      </c>
      <c r="H45" s="36">
        <f t="shared" ref="H45:H47" si="52">G45*$H$6</f>
        <v>630</v>
      </c>
      <c r="I45" s="41">
        <v>1</v>
      </c>
      <c r="J45" s="38">
        <f t="shared" ref="J45:J47" si="53">H45*I45</f>
        <v>630</v>
      </c>
      <c r="K45" s="13">
        <f t="shared" ref="K45:K47" si="54">I45*H45</f>
        <v>630</v>
      </c>
      <c r="L45" s="13">
        <f>I45*F45</f>
        <v>1.3</v>
      </c>
      <c r="M45" s="13">
        <f t="shared" ref="M45:M47" si="55">L45*100</f>
        <v>130</v>
      </c>
      <c r="N45" s="13">
        <f>M45*$H$6</f>
        <v>364</v>
      </c>
      <c r="O45" s="13">
        <f t="shared" ref="O45:O47" si="56">L45*2.2</f>
        <v>2.8600000000000003</v>
      </c>
      <c r="P45" s="31">
        <f t="shared" si="7"/>
        <v>1379.1</v>
      </c>
      <c r="Q45" s="33">
        <f t="shared" si="8"/>
        <v>229.85</v>
      </c>
    </row>
    <row r="46" spans="1:17" ht="151" customHeight="1" x14ac:dyDescent="0.2">
      <c r="A46" s="26" t="s">
        <v>67</v>
      </c>
      <c r="B46" s="26" t="s">
        <v>23</v>
      </c>
      <c r="C46" s="27"/>
      <c r="D46" s="28" t="s">
        <v>76</v>
      </c>
      <c r="E46" s="25">
        <v>12</v>
      </c>
      <c r="F46" s="26">
        <v>0.7</v>
      </c>
      <c r="G46" s="26">
        <v>195</v>
      </c>
      <c r="H46" s="36">
        <f t="shared" si="52"/>
        <v>546</v>
      </c>
      <c r="I46" s="41">
        <v>1</v>
      </c>
      <c r="J46" s="38">
        <f t="shared" si="53"/>
        <v>546</v>
      </c>
      <c r="K46" s="13">
        <f t="shared" si="54"/>
        <v>546</v>
      </c>
      <c r="L46" s="13">
        <f>I46*F46</f>
        <v>0.7</v>
      </c>
      <c r="M46" s="13">
        <f t="shared" si="55"/>
        <v>70</v>
      </c>
      <c r="N46" s="13">
        <f>M46*$H$6</f>
        <v>196</v>
      </c>
      <c r="O46" s="13">
        <f t="shared" si="56"/>
        <v>1.54</v>
      </c>
      <c r="P46" s="31">
        <f t="shared" ref="P46:P48" si="57">K46+N46+O46*$O$6+L46*100+E46*I46*2</f>
        <v>966.9</v>
      </c>
      <c r="Q46" s="33">
        <f t="shared" ref="Q46:Q48" si="58">P46/E46</f>
        <v>80.575000000000003</v>
      </c>
    </row>
    <row r="47" spans="1:17" ht="151" customHeight="1" x14ac:dyDescent="0.2">
      <c r="A47" s="26" t="s">
        <v>67</v>
      </c>
      <c r="B47" s="26" t="s">
        <v>23</v>
      </c>
      <c r="C47" s="27"/>
      <c r="D47" s="28" t="s">
        <v>77</v>
      </c>
      <c r="E47" s="25">
        <v>6</v>
      </c>
      <c r="F47" s="26">
        <v>1.3</v>
      </c>
      <c r="G47" s="26">
        <v>225</v>
      </c>
      <c r="H47" s="36">
        <f t="shared" si="52"/>
        <v>630</v>
      </c>
      <c r="I47" s="41">
        <v>1</v>
      </c>
      <c r="J47" s="38">
        <f t="shared" si="53"/>
        <v>630</v>
      </c>
      <c r="K47" s="13">
        <f t="shared" si="54"/>
        <v>630</v>
      </c>
      <c r="L47" s="13">
        <f>I47*F47</f>
        <v>1.3</v>
      </c>
      <c r="M47" s="13">
        <f t="shared" si="55"/>
        <v>130</v>
      </c>
      <c r="N47" s="13">
        <f>M47*$H$6</f>
        <v>364</v>
      </c>
      <c r="O47" s="13">
        <f t="shared" si="56"/>
        <v>2.8600000000000003</v>
      </c>
      <c r="P47" s="31">
        <f t="shared" si="57"/>
        <v>1379.1</v>
      </c>
      <c r="Q47" s="33">
        <f t="shared" si="58"/>
        <v>229.85</v>
      </c>
    </row>
    <row r="48" spans="1:17" ht="151" customHeight="1" x14ac:dyDescent="0.2">
      <c r="A48" s="26" t="s">
        <v>67</v>
      </c>
      <c r="B48" s="26" t="s">
        <v>23</v>
      </c>
      <c r="C48" s="27"/>
      <c r="D48" s="28" t="s">
        <v>78</v>
      </c>
      <c r="E48" s="25">
        <v>6</v>
      </c>
      <c r="F48" s="26">
        <v>1.3</v>
      </c>
      <c r="G48" s="26">
        <v>225</v>
      </c>
      <c r="H48" s="36">
        <f t="shared" ref="H48:H49" si="59">G48*$H$6</f>
        <v>630</v>
      </c>
      <c r="I48" s="41">
        <v>1</v>
      </c>
      <c r="J48" s="38">
        <f t="shared" ref="J48:J49" si="60">H48*I48</f>
        <v>630</v>
      </c>
      <c r="K48" s="13">
        <f t="shared" ref="K48:K49" si="61">I48*H48</f>
        <v>630</v>
      </c>
      <c r="L48" s="13">
        <f>I48*F48</f>
        <v>1.3</v>
      </c>
      <c r="M48" s="13">
        <f t="shared" ref="M48:M49" si="62">L48*100</f>
        <v>130</v>
      </c>
      <c r="N48" s="13">
        <f>M48*$H$6</f>
        <v>364</v>
      </c>
      <c r="O48" s="13">
        <f t="shared" ref="O48:O49" si="63">L48*2.2</f>
        <v>2.8600000000000003</v>
      </c>
      <c r="P48" s="31">
        <f t="shared" si="57"/>
        <v>1379.1</v>
      </c>
      <c r="Q48" s="33">
        <f t="shared" si="58"/>
        <v>229.85</v>
      </c>
    </row>
    <row r="49" spans="1:50" ht="151" customHeight="1" x14ac:dyDescent="0.2">
      <c r="A49" s="26" t="s">
        <v>79</v>
      </c>
      <c r="B49" s="26" t="s">
        <v>23</v>
      </c>
      <c r="C49" s="27"/>
      <c r="D49" s="28" t="s">
        <v>80</v>
      </c>
      <c r="E49" s="25">
        <v>12</v>
      </c>
      <c r="F49" s="26">
        <v>1.1000000000000001</v>
      </c>
      <c r="G49" s="26">
        <v>245</v>
      </c>
      <c r="H49" s="36">
        <f t="shared" si="59"/>
        <v>686</v>
      </c>
      <c r="I49" s="41">
        <v>1</v>
      </c>
      <c r="J49" s="38">
        <f t="shared" si="60"/>
        <v>686</v>
      </c>
      <c r="K49" s="13">
        <f t="shared" si="61"/>
        <v>686</v>
      </c>
      <c r="L49" s="13">
        <f>I49*F49</f>
        <v>1.1000000000000001</v>
      </c>
      <c r="M49" s="13">
        <f t="shared" si="62"/>
        <v>110.00000000000001</v>
      </c>
      <c r="N49" s="13">
        <f>M49*$H$6</f>
        <v>308</v>
      </c>
      <c r="O49" s="13">
        <f t="shared" si="63"/>
        <v>2.4200000000000004</v>
      </c>
      <c r="P49" s="31">
        <f t="shared" ref="P49" si="64">K49+N49+O49*$O$6+L49*100+E49*I49*2</f>
        <v>1333.7</v>
      </c>
      <c r="Q49" s="33">
        <f t="shared" ref="Q49" si="65">P49/E49</f>
        <v>111.14166666666667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ht="151" customHeight="1" x14ac:dyDescent="0.2">
      <c r="A50" s="26" t="s">
        <v>79</v>
      </c>
      <c r="B50" s="26" t="s">
        <v>23</v>
      </c>
      <c r="C50" s="27"/>
      <c r="D50" s="28" t="s">
        <v>81</v>
      </c>
      <c r="E50" s="25">
        <v>12</v>
      </c>
      <c r="F50" s="26">
        <v>1.1000000000000001</v>
      </c>
      <c r="G50" s="26">
        <v>245</v>
      </c>
      <c r="H50" s="36">
        <f t="shared" ref="H50" si="66">G50*$H$6</f>
        <v>686</v>
      </c>
      <c r="I50" s="41">
        <v>1</v>
      </c>
      <c r="J50" s="38">
        <f t="shared" ref="J50" si="67">H50*I50</f>
        <v>686</v>
      </c>
      <c r="K50" s="13">
        <f t="shared" ref="K50" si="68">I50*H50</f>
        <v>686</v>
      </c>
      <c r="L50" s="13">
        <f>I50*F50</f>
        <v>1.1000000000000001</v>
      </c>
      <c r="M50" s="13">
        <f t="shared" ref="M50" si="69">L50*100</f>
        <v>110.00000000000001</v>
      </c>
      <c r="N50" s="13">
        <f>M50*$H$6</f>
        <v>308</v>
      </c>
      <c r="O50" s="13">
        <f t="shared" ref="O50" si="70">L50*2.2</f>
        <v>2.4200000000000004</v>
      </c>
      <c r="P50" s="31">
        <f t="shared" ref="P50" si="71">K50+N50+O50*$O$6+L50*100+E50*I50*2</f>
        <v>1333.7</v>
      </c>
      <c r="Q50" s="33">
        <f t="shared" ref="Q50" si="72">P50/E50</f>
        <v>111.14166666666667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ht="151" customHeight="1" x14ac:dyDescent="0.2">
      <c r="A51" s="26" t="s">
        <v>79</v>
      </c>
      <c r="B51" s="26" t="s">
        <v>23</v>
      </c>
      <c r="C51" s="27"/>
      <c r="D51" s="28" t="s">
        <v>82</v>
      </c>
      <c r="E51" s="25">
        <v>12</v>
      </c>
      <c r="F51" s="26">
        <v>1.1000000000000001</v>
      </c>
      <c r="G51" s="26">
        <v>245</v>
      </c>
      <c r="H51" s="36">
        <f t="shared" ref="H51" si="73">G51*$H$6</f>
        <v>686</v>
      </c>
      <c r="I51" s="41">
        <v>1</v>
      </c>
      <c r="J51" s="38">
        <f t="shared" ref="J51" si="74">H51*I51</f>
        <v>686</v>
      </c>
      <c r="K51" s="13">
        <f t="shared" ref="K51" si="75">I51*H51</f>
        <v>686</v>
      </c>
      <c r="L51" s="13">
        <f>I51*F51</f>
        <v>1.1000000000000001</v>
      </c>
      <c r="M51" s="13">
        <f t="shared" ref="M51" si="76">L51*100</f>
        <v>110.00000000000001</v>
      </c>
      <c r="N51" s="13">
        <f>M51*$H$6</f>
        <v>308</v>
      </c>
      <c r="O51" s="13">
        <f t="shared" ref="O51" si="77">L51*2.2</f>
        <v>2.4200000000000004</v>
      </c>
      <c r="P51" s="31">
        <f t="shared" ref="P51" si="78">K51+N51+O51*$O$6+L51*100+E51*I51*2</f>
        <v>1333.7</v>
      </c>
      <c r="Q51" s="33">
        <f t="shared" ref="Q51" si="79">P51/E51</f>
        <v>111.14166666666667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ht="151" customHeight="1" x14ac:dyDescent="0.2">
      <c r="A52" s="26" t="s">
        <v>79</v>
      </c>
      <c r="B52" s="26" t="s">
        <v>23</v>
      </c>
      <c r="C52" s="27"/>
      <c r="D52" s="28" t="s">
        <v>83</v>
      </c>
      <c r="E52" s="25">
        <v>6</v>
      </c>
      <c r="F52" s="26">
        <v>1</v>
      </c>
      <c r="G52" s="26">
        <v>255</v>
      </c>
      <c r="H52" s="36">
        <f t="shared" ref="H52" si="80">G52*$H$6</f>
        <v>714</v>
      </c>
      <c r="I52" s="41">
        <v>1</v>
      </c>
      <c r="J52" s="38">
        <f t="shared" ref="J52" si="81">H52*I52</f>
        <v>714</v>
      </c>
      <c r="K52" s="13">
        <f t="shared" ref="K52" si="82">I52*H52</f>
        <v>714</v>
      </c>
      <c r="L52" s="13">
        <f>I52*F52</f>
        <v>1</v>
      </c>
      <c r="M52" s="13">
        <f t="shared" ref="M52" si="83">L52*100</f>
        <v>100</v>
      </c>
      <c r="N52" s="13">
        <f>M52*$H$6</f>
        <v>280</v>
      </c>
      <c r="O52" s="13">
        <f t="shared" ref="O52" si="84">L52*2.2</f>
        <v>2.2000000000000002</v>
      </c>
      <c r="P52" s="31">
        <f t="shared" ref="P52" si="85">K52+N52+O52*$O$6+L52*100+E52*I52*2</f>
        <v>1293</v>
      </c>
      <c r="Q52" s="33">
        <f t="shared" ref="Q52" si="86">P52/E52</f>
        <v>215.5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ht="151" customHeight="1" x14ac:dyDescent="0.2">
      <c r="A53" s="26" t="s">
        <v>79</v>
      </c>
      <c r="B53" s="26" t="s">
        <v>23</v>
      </c>
      <c r="C53" s="27"/>
      <c r="D53" s="28" t="s">
        <v>83</v>
      </c>
      <c r="E53" s="25">
        <v>6</v>
      </c>
      <c r="F53" s="26">
        <v>1</v>
      </c>
      <c r="G53" s="26">
        <v>255</v>
      </c>
      <c r="H53" s="36">
        <f t="shared" ref="H53" si="87">G53*$H$6</f>
        <v>714</v>
      </c>
      <c r="I53" s="41">
        <v>1</v>
      </c>
      <c r="J53" s="38">
        <f t="shared" ref="J53" si="88">H53*I53</f>
        <v>714</v>
      </c>
      <c r="K53" s="13">
        <f t="shared" ref="K53" si="89">I53*H53</f>
        <v>714</v>
      </c>
      <c r="L53" s="13">
        <f>I53*F53</f>
        <v>1</v>
      </c>
      <c r="M53" s="13">
        <f t="shared" ref="M53" si="90">L53*100</f>
        <v>100</v>
      </c>
      <c r="N53" s="13">
        <f>M53*$H$6</f>
        <v>280</v>
      </c>
      <c r="O53" s="13">
        <f t="shared" ref="O53" si="91">L53*2.2</f>
        <v>2.2000000000000002</v>
      </c>
      <c r="P53" s="31">
        <f t="shared" ref="P53" si="92">K53+N53+O53*$O$6+L53*100+E53*I53*2</f>
        <v>1293</v>
      </c>
      <c r="Q53" s="33">
        <f t="shared" ref="Q53" si="93">P53/E53</f>
        <v>215.5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ht="151" customHeight="1" x14ac:dyDescent="0.2">
      <c r="A54" s="26" t="s">
        <v>79</v>
      </c>
      <c r="B54" s="26" t="s">
        <v>23</v>
      </c>
      <c r="C54" s="27"/>
      <c r="D54" s="28" t="s">
        <v>84</v>
      </c>
      <c r="E54" s="25">
        <v>6</v>
      </c>
      <c r="F54" s="26">
        <v>1</v>
      </c>
      <c r="G54" s="26">
        <v>255</v>
      </c>
      <c r="H54" s="36">
        <f t="shared" ref="H54" si="94">G54*$H$6</f>
        <v>714</v>
      </c>
      <c r="I54" s="41">
        <v>1</v>
      </c>
      <c r="J54" s="38">
        <f t="shared" ref="J54" si="95">H54*I54</f>
        <v>714</v>
      </c>
      <c r="K54" s="13">
        <f t="shared" ref="K54" si="96">I54*H54</f>
        <v>714</v>
      </c>
      <c r="L54" s="13">
        <f>I54*F54</f>
        <v>1</v>
      </c>
      <c r="M54" s="13">
        <f t="shared" ref="M54" si="97">L54*100</f>
        <v>100</v>
      </c>
      <c r="N54" s="13">
        <f>M54*$H$6</f>
        <v>280</v>
      </c>
      <c r="O54" s="13">
        <f t="shared" ref="O54" si="98">L54*2.2</f>
        <v>2.2000000000000002</v>
      </c>
      <c r="P54" s="31">
        <f t="shared" ref="P54" si="99">K54+N54+O54*$O$6+L54*100+E54*I54*2</f>
        <v>1293</v>
      </c>
      <c r="Q54" s="33">
        <f t="shared" ref="Q54" si="100">P54/E54</f>
        <v>215.5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ht="151" customHeight="1" x14ac:dyDescent="0.2">
      <c r="A55" s="26" t="s">
        <v>79</v>
      </c>
      <c r="B55" s="26" t="s">
        <v>23</v>
      </c>
      <c r="C55" s="27"/>
      <c r="D55" s="28" t="s">
        <v>85</v>
      </c>
      <c r="E55" s="25">
        <v>6</v>
      </c>
      <c r="F55" s="26">
        <v>1</v>
      </c>
      <c r="G55" s="26">
        <v>255</v>
      </c>
      <c r="H55" s="36">
        <f t="shared" ref="H55" si="101">G55*$H$6</f>
        <v>714</v>
      </c>
      <c r="I55" s="41">
        <v>1</v>
      </c>
      <c r="J55" s="38">
        <f t="shared" ref="J55" si="102">H55*I55</f>
        <v>714</v>
      </c>
      <c r="K55" s="13">
        <f t="shared" ref="K55" si="103">I55*H55</f>
        <v>714</v>
      </c>
      <c r="L55" s="13">
        <f>I55*F55</f>
        <v>1</v>
      </c>
      <c r="M55" s="13">
        <f t="shared" ref="M55" si="104">L55*100</f>
        <v>100</v>
      </c>
      <c r="N55" s="13">
        <f>M55*$H$6</f>
        <v>280</v>
      </c>
      <c r="O55" s="13">
        <f t="shared" ref="O55" si="105">L55*2.2</f>
        <v>2.2000000000000002</v>
      </c>
      <c r="P55" s="31">
        <f t="shared" ref="P55" si="106">K55+N55+O55*$O$6+L55*100+E55*I55*2</f>
        <v>1293</v>
      </c>
      <c r="Q55" s="33">
        <f t="shared" ref="Q55" si="107">P55/E55</f>
        <v>215.5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ht="151" customHeight="1" x14ac:dyDescent="0.2">
      <c r="A56" s="26" t="s">
        <v>79</v>
      </c>
      <c r="B56" s="26" t="s">
        <v>23</v>
      </c>
      <c r="C56" s="27"/>
      <c r="D56" s="28" t="s">
        <v>86</v>
      </c>
      <c r="E56" s="25">
        <v>6</v>
      </c>
      <c r="F56" s="26">
        <v>1</v>
      </c>
      <c r="G56" s="26">
        <v>255</v>
      </c>
      <c r="H56" s="36">
        <f t="shared" ref="H56:H57" si="108">G56*$H$6</f>
        <v>714</v>
      </c>
      <c r="I56" s="41">
        <v>1</v>
      </c>
      <c r="J56" s="38">
        <f t="shared" ref="J56:J57" si="109">H56*I56</f>
        <v>714</v>
      </c>
      <c r="K56" s="13">
        <f t="shared" ref="K56:K57" si="110">I56*H56</f>
        <v>714</v>
      </c>
      <c r="L56" s="13">
        <f>I56*F56</f>
        <v>1</v>
      </c>
      <c r="M56" s="13">
        <f t="shared" ref="M56:M57" si="111">L56*100</f>
        <v>100</v>
      </c>
      <c r="N56" s="13">
        <f>M56*$H$6</f>
        <v>280</v>
      </c>
      <c r="O56" s="13">
        <f t="shared" ref="O56:O57" si="112">L56*2.2</f>
        <v>2.2000000000000002</v>
      </c>
      <c r="P56" s="31">
        <f t="shared" ref="P56:P57" si="113">K56+N56+O56*$O$6+L56*100+E56*I56*2</f>
        <v>1293</v>
      </c>
      <c r="Q56" s="33">
        <f t="shared" ref="Q56:Q57" si="114">P56/E56</f>
        <v>215.5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ht="151" customHeight="1" x14ac:dyDescent="0.2">
      <c r="A57" s="26" t="s">
        <v>87</v>
      </c>
      <c r="B57" s="26" t="s">
        <v>23</v>
      </c>
      <c r="C57" s="27"/>
      <c r="D57" s="28" t="s">
        <v>88</v>
      </c>
      <c r="E57" s="25">
        <v>6</v>
      </c>
      <c r="F57" s="26">
        <v>0.8</v>
      </c>
      <c r="G57" s="26">
        <v>255</v>
      </c>
      <c r="H57" s="36">
        <f t="shared" si="108"/>
        <v>714</v>
      </c>
      <c r="I57" s="41">
        <v>1</v>
      </c>
      <c r="J57" s="38">
        <f t="shared" si="109"/>
        <v>714</v>
      </c>
      <c r="K57" s="13">
        <f t="shared" si="110"/>
        <v>714</v>
      </c>
      <c r="L57" s="13">
        <f>I57*F57</f>
        <v>0.8</v>
      </c>
      <c r="M57" s="13">
        <f t="shared" si="111"/>
        <v>80</v>
      </c>
      <c r="N57" s="13">
        <f>M57*$H$6</f>
        <v>224</v>
      </c>
      <c r="O57" s="13">
        <f t="shared" si="112"/>
        <v>1.7600000000000002</v>
      </c>
      <c r="P57" s="31">
        <f t="shared" si="113"/>
        <v>1179.5999999999999</v>
      </c>
      <c r="Q57" s="33">
        <f t="shared" si="114"/>
        <v>196.6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51" customHeight="1" x14ac:dyDescent="0.2">
      <c r="A58" s="26" t="s">
        <v>87</v>
      </c>
      <c r="B58" s="26" t="s">
        <v>23</v>
      </c>
      <c r="C58" s="27"/>
      <c r="D58" s="28" t="s">
        <v>91</v>
      </c>
      <c r="E58" s="25">
        <v>6</v>
      </c>
      <c r="F58" s="26">
        <v>0.8</v>
      </c>
      <c r="G58" s="26">
        <v>255</v>
      </c>
      <c r="H58" s="36">
        <f t="shared" ref="H58" si="115">G58*$H$6</f>
        <v>714</v>
      </c>
      <c r="I58" s="41">
        <v>1</v>
      </c>
      <c r="J58" s="38">
        <f t="shared" ref="J58" si="116">H58*I58</f>
        <v>714</v>
      </c>
      <c r="K58" s="13">
        <f t="shared" ref="K58" si="117">I58*H58</f>
        <v>714</v>
      </c>
      <c r="L58" s="13">
        <f>I58*F58</f>
        <v>0.8</v>
      </c>
      <c r="M58" s="13">
        <f t="shared" ref="M58" si="118">L58*100</f>
        <v>80</v>
      </c>
      <c r="N58" s="13">
        <f>M58*$H$6</f>
        <v>224</v>
      </c>
      <c r="O58" s="13">
        <f t="shared" ref="O58" si="119">L58*2.2</f>
        <v>1.7600000000000002</v>
      </c>
      <c r="P58" s="31">
        <f t="shared" ref="P58" si="120">K58+N58+O58*$O$6+L58*100+E58*I58*2</f>
        <v>1179.5999999999999</v>
      </c>
      <c r="Q58" s="33">
        <f t="shared" ref="Q58" si="121">P58/E58</f>
        <v>196.6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t="151" customHeight="1" x14ac:dyDescent="0.2">
      <c r="A59" s="26" t="s">
        <v>87</v>
      </c>
      <c r="B59" s="26" t="s">
        <v>23</v>
      </c>
      <c r="C59" s="27"/>
      <c r="D59" s="28" t="s">
        <v>90</v>
      </c>
      <c r="E59" s="25">
        <v>6</v>
      </c>
      <c r="F59" s="26">
        <v>0.4</v>
      </c>
      <c r="G59" s="26">
        <v>175</v>
      </c>
      <c r="H59" s="36">
        <f t="shared" ref="H59" si="122">G59*$H$6</f>
        <v>489.99999999999994</v>
      </c>
      <c r="I59" s="41">
        <v>1</v>
      </c>
      <c r="J59" s="38">
        <f t="shared" ref="J59" si="123">H59*I59</f>
        <v>489.99999999999994</v>
      </c>
      <c r="K59" s="13">
        <f t="shared" ref="K59" si="124">I59*H59</f>
        <v>489.99999999999994</v>
      </c>
      <c r="L59" s="13">
        <f>I59*F59</f>
        <v>0.4</v>
      </c>
      <c r="M59" s="13">
        <f t="shared" ref="M59" si="125">L59*100</f>
        <v>40</v>
      </c>
      <c r="N59" s="13">
        <f>M59*$H$6</f>
        <v>112</v>
      </c>
      <c r="O59" s="13">
        <f t="shared" ref="O59" si="126">L59*2.2</f>
        <v>0.88000000000000012</v>
      </c>
      <c r="P59" s="31">
        <f t="shared" ref="P59" si="127">K59+N59+O59*$O$6+L59*100+E59*I59*2</f>
        <v>728.8</v>
      </c>
      <c r="Q59" s="33">
        <f t="shared" ref="Q59" si="128">P59/E59</f>
        <v>121.46666666666665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151" customHeight="1" x14ac:dyDescent="0.2">
      <c r="A60" s="26" t="s">
        <v>87</v>
      </c>
      <c r="B60" s="26" t="s">
        <v>23</v>
      </c>
      <c r="C60" s="27"/>
      <c r="D60" s="28" t="s">
        <v>89</v>
      </c>
      <c r="E60" s="25">
        <v>6</v>
      </c>
      <c r="F60" s="26">
        <v>0.4</v>
      </c>
      <c r="G60" s="26">
        <v>145</v>
      </c>
      <c r="H60" s="36">
        <f t="shared" ref="H60" si="129">G60*$H$6</f>
        <v>406</v>
      </c>
      <c r="I60" s="41">
        <v>1</v>
      </c>
      <c r="J60" s="38">
        <f t="shared" ref="J60" si="130">H60*I60</f>
        <v>406</v>
      </c>
      <c r="K60" s="13">
        <f t="shared" ref="K60" si="131">I60*H60</f>
        <v>406</v>
      </c>
      <c r="L60" s="13">
        <f>I60*F60</f>
        <v>0.4</v>
      </c>
      <c r="M60" s="13">
        <f t="shared" ref="M60" si="132">L60*100</f>
        <v>40</v>
      </c>
      <c r="N60" s="13">
        <f>M60*$H$6</f>
        <v>112</v>
      </c>
      <c r="O60" s="13">
        <f t="shared" ref="O60" si="133">L60*2.2</f>
        <v>0.88000000000000012</v>
      </c>
      <c r="P60" s="31">
        <f t="shared" ref="P60" si="134">K60+N60+O60*$O$6+L60*100+E60*I60*2</f>
        <v>644.79999999999995</v>
      </c>
      <c r="Q60" s="33">
        <f t="shared" ref="Q60" si="135">P60/E60</f>
        <v>107.46666666666665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t="151" customHeight="1" thickBot="1" x14ac:dyDescent="0.25">
      <c r="A61" s="26" t="s">
        <v>87</v>
      </c>
      <c r="B61" s="26" t="s">
        <v>23</v>
      </c>
      <c r="C61" s="27"/>
      <c r="D61" s="28" t="s">
        <v>92</v>
      </c>
      <c r="E61" s="25">
        <v>6</v>
      </c>
      <c r="F61" s="26">
        <v>0.4</v>
      </c>
      <c r="G61" s="26">
        <v>185</v>
      </c>
      <c r="H61" s="36">
        <f t="shared" ref="H61" si="136">G61*$H$6</f>
        <v>518</v>
      </c>
      <c r="I61" s="42">
        <v>1</v>
      </c>
      <c r="J61" s="38">
        <f t="shared" ref="J61" si="137">H61*I61</f>
        <v>518</v>
      </c>
      <c r="K61" s="13">
        <f t="shared" ref="K61" si="138">I61*H61</f>
        <v>518</v>
      </c>
      <c r="L61" s="13">
        <f>I61*F61</f>
        <v>0.4</v>
      </c>
      <c r="M61" s="13">
        <f t="shared" ref="M61" si="139">L61*100</f>
        <v>40</v>
      </c>
      <c r="N61" s="13">
        <f>M61*$H$6</f>
        <v>112</v>
      </c>
      <c r="O61" s="13">
        <f t="shared" ref="O61" si="140">L61*2.2</f>
        <v>0.88000000000000012</v>
      </c>
      <c r="P61" s="31">
        <f t="shared" ref="P61" si="141">K61+N61+O61*$O$6+L61*100+E61*I61*2</f>
        <v>756.8</v>
      </c>
      <c r="Q61" s="33">
        <f t="shared" ref="Q61" si="142">P61/E61</f>
        <v>126.13333333333333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s="4" customFormat="1" x14ac:dyDescent="0.2">
      <c r="C62" s="5"/>
    </row>
    <row r="63" spans="1:50" s="4" customFormat="1" x14ac:dyDescent="0.2">
      <c r="C63" s="5"/>
    </row>
    <row r="64" spans="1:50" s="4" customFormat="1" x14ac:dyDescent="0.2">
      <c r="C64" s="5"/>
    </row>
    <row r="65" spans="3:3" s="4" customFormat="1" x14ac:dyDescent="0.2">
      <c r="C65" s="5"/>
    </row>
    <row r="66" spans="3:3" s="4" customFormat="1" x14ac:dyDescent="0.2">
      <c r="C66" s="5"/>
    </row>
    <row r="67" spans="3:3" s="4" customFormat="1" x14ac:dyDescent="0.2">
      <c r="C67" s="5"/>
    </row>
    <row r="68" spans="3:3" s="4" customFormat="1" x14ac:dyDescent="0.2">
      <c r="C68" s="5"/>
    </row>
    <row r="69" spans="3:3" s="4" customFormat="1" x14ac:dyDescent="0.2">
      <c r="C69" s="5"/>
    </row>
    <row r="70" spans="3:3" s="4" customFormat="1" x14ac:dyDescent="0.2">
      <c r="C70" s="5"/>
    </row>
    <row r="71" spans="3:3" s="4" customFormat="1" x14ac:dyDescent="0.2">
      <c r="C71" s="5"/>
    </row>
    <row r="72" spans="3:3" s="4" customFormat="1" x14ac:dyDescent="0.2">
      <c r="C72" s="5"/>
    </row>
    <row r="73" spans="3:3" s="4" customFormat="1" x14ac:dyDescent="0.2">
      <c r="C73" s="5"/>
    </row>
    <row r="74" spans="3:3" s="4" customFormat="1" x14ac:dyDescent="0.2">
      <c r="C74" s="5"/>
    </row>
    <row r="75" spans="3:3" s="4" customFormat="1" x14ac:dyDescent="0.2">
      <c r="C75" s="5"/>
    </row>
    <row r="76" spans="3:3" s="4" customFormat="1" x14ac:dyDescent="0.2">
      <c r="C76" s="5"/>
    </row>
    <row r="77" spans="3:3" s="4" customFormat="1" x14ac:dyDescent="0.2">
      <c r="C77" s="5"/>
    </row>
    <row r="78" spans="3:3" s="4" customFormat="1" x14ac:dyDescent="0.2">
      <c r="C78" s="5"/>
    </row>
    <row r="79" spans="3:3" s="4" customFormat="1" x14ac:dyDescent="0.2">
      <c r="C79" s="5"/>
    </row>
    <row r="80" spans="3:3" s="4" customFormat="1" x14ac:dyDescent="0.2">
      <c r="C80" s="5"/>
    </row>
    <row r="81" spans="3:3" s="4" customFormat="1" x14ac:dyDescent="0.2">
      <c r="C81" s="5"/>
    </row>
    <row r="82" spans="3:3" s="4" customFormat="1" x14ac:dyDescent="0.2">
      <c r="C82" s="5"/>
    </row>
    <row r="83" spans="3:3" s="4" customFormat="1" x14ac:dyDescent="0.2">
      <c r="C83" s="5"/>
    </row>
    <row r="84" spans="3:3" s="4" customFormat="1" x14ac:dyDescent="0.2">
      <c r="C84" s="5"/>
    </row>
    <row r="85" spans="3:3" s="4" customFormat="1" x14ac:dyDescent="0.2">
      <c r="C85" s="5"/>
    </row>
    <row r="86" spans="3:3" s="4" customFormat="1" x14ac:dyDescent="0.2">
      <c r="C86" s="5"/>
    </row>
    <row r="87" spans="3:3" s="4" customFormat="1" x14ac:dyDescent="0.2">
      <c r="C87" s="5"/>
    </row>
    <row r="88" spans="3:3" s="4" customFormat="1" x14ac:dyDescent="0.2">
      <c r="C88" s="5"/>
    </row>
    <row r="89" spans="3:3" s="4" customFormat="1" x14ac:dyDescent="0.2">
      <c r="C89" s="5"/>
    </row>
    <row r="90" spans="3:3" s="4" customFormat="1" x14ac:dyDescent="0.2">
      <c r="C90" s="5"/>
    </row>
    <row r="91" spans="3:3" s="4" customFormat="1" x14ac:dyDescent="0.2">
      <c r="C91" s="5"/>
    </row>
    <row r="92" spans="3:3" s="4" customFormat="1" x14ac:dyDescent="0.2">
      <c r="C92" s="5"/>
    </row>
    <row r="93" spans="3:3" s="4" customFormat="1" x14ac:dyDescent="0.2">
      <c r="C93" s="5"/>
    </row>
    <row r="94" spans="3:3" s="4" customFormat="1" x14ac:dyDescent="0.2">
      <c r="C94" s="5"/>
    </row>
    <row r="95" spans="3:3" s="4" customFormat="1" x14ac:dyDescent="0.2">
      <c r="C95" s="5"/>
    </row>
    <row r="96" spans="3:3" s="4" customFormat="1" x14ac:dyDescent="0.2">
      <c r="C96" s="5"/>
    </row>
    <row r="97" spans="3:3" s="4" customFormat="1" x14ac:dyDescent="0.2">
      <c r="C97" s="5"/>
    </row>
    <row r="98" spans="3:3" s="4" customFormat="1" x14ac:dyDescent="0.2">
      <c r="C98" s="5"/>
    </row>
    <row r="99" spans="3:3" s="4" customFormat="1" x14ac:dyDescent="0.2">
      <c r="C99" s="5"/>
    </row>
    <row r="100" spans="3:3" s="4" customFormat="1" x14ac:dyDescent="0.2">
      <c r="C100" s="5"/>
    </row>
    <row r="101" spans="3:3" s="4" customFormat="1" x14ac:dyDescent="0.2">
      <c r="C101" s="5"/>
    </row>
    <row r="102" spans="3:3" s="4" customFormat="1" x14ac:dyDescent="0.2">
      <c r="C102" s="5"/>
    </row>
    <row r="103" spans="3:3" s="4" customFormat="1" x14ac:dyDescent="0.2">
      <c r="C103" s="5"/>
    </row>
    <row r="104" spans="3:3" s="4" customFormat="1" x14ac:dyDescent="0.2">
      <c r="C104" s="5"/>
    </row>
    <row r="105" spans="3:3" s="4" customFormat="1" x14ac:dyDescent="0.2">
      <c r="C105" s="5"/>
    </row>
    <row r="106" spans="3:3" s="4" customFormat="1" x14ac:dyDescent="0.2">
      <c r="C106" s="5"/>
    </row>
    <row r="107" spans="3:3" s="4" customFormat="1" x14ac:dyDescent="0.2">
      <c r="C107" s="5"/>
    </row>
    <row r="108" spans="3:3" s="4" customFormat="1" x14ac:dyDescent="0.2">
      <c r="C108" s="5"/>
    </row>
    <row r="109" spans="3:3" s="4" customFormat="1" x14ac:dyDescent="0.2">
      <c r="C109" s="5"/>
    </row>
    <row r="110" spans="3:3" s="4" customFormat="1" x14ac:dyDescent="0.2">
      <c r="C110" s="5"/>
    </row>
    <row r="111" spans="3:3" s="4" customFormat="1" x14ac:dyDescent="0.2">
      <c r="C111" s="5"/>
    </row>
    <row r="112" spans="3:3" s="4" customFormat="1" x14ac:dyDescent="0.2">
      <c r="C112" s="5"/>
    </row>
    <row r="113" spans="3:3" s="4" customFormat="1" x14ac:dyDescent="0.2">
      <c r="C113" s="5"/>
    </row>
    <row r="114" spans="3:3" s="4" customFormat="1" x14ac:dyDescent="0.2">
      <c r="C114" s="5"/>
    </row>
    <row r="115" spans="3:3" s="4" customFormat="1" x14ac:dyDescent="0.2">
      <c r="C115" s="5"/>
    </row>
    <row r="116" spans="3:3" s="4" customFormat="1" x14ac:dyDescent="0.2">
      <c r="C116" s="5"/>
    </row>
    <row r="117" spans="3:3" s="4" customFormat="1" x14ac:dyDescent="0.2">
      <c r="C117" s="5"/>
    </row>
    <row r="118" spans="3:3" s="4" customFormat="1" x14ac:dyDescent="0.2">
      <c r="C118" s="5"/>
    </row>
    <row r="119" spans="3:3" s="4" customFormat="1" x14ac:dyDescent="0.2">
      <c r="C119" s="5"/>
    </row>
    <row r="120" spans="3:3" s="4" customFormat="1" x14ac:dyDescent="0.2">
      <c r="C120" s="5"/>
    </row>
    <row r="121" spans="3:3" s="4" customFormat="1" x14ac:dyDescent="0.2">
      <c r="C121" s="5"/>
    </row>
    <row r="122" spans="3:3" s="4" customFormat="1" x14ac:dyDescent="0.2">
      <c r="C122" s="5"/>
    </row>
    <row r="123" spans="3:3" s="4" customFormat="1" x14ac:dyDescent="0.2">
      <c r="C123" s="5"/>
    </row>
    <row r="124" spans="3:3" s="4" customFormat="1" x14ac:dyDescent="0.2">
      <c r="C124" s="5"/>
    </row>
    <row r="125" spans="3:3" s="4" customFormat="1" x14ac:dyDescent="0.2">
      <c r="C125" s="5"/>
    </row>
    <row r="126" spans="3:3" s="4" customFormat="1" x14ac:dyDescent="0.2">
      <c r="C126" s="5"/>
    </row>
    <row r="127" spans="3:3" s="4" customFormat="1" x14ac:dyDescent="0.2">
      <c r="C127" s="5"/>
    </row>
    <row r="128" spans="3:3" s="4" customFormat="1" x14ac:dyDescent="0.2">
      <c r="C128" s="5"/>
    </row>
    <row r="129" spans="3:3" s="4" customFormat="1" x14ac:dyDescent="0.2">
      <c r="C129" s="5"/>
    </row>
  </sheetData>
  <conditionalFormatting sqref="C10">
    <cfRule type="duplicateValues" dxfId="115" priority="129"/>
    <cfRule type="duplicateValues" dxfId="114" priority="130"/>
  </conditionalFormatting>
  <conditionalFormatting sqref="C11">
    <cfRule type="duplicateValues" dxfId="113" priority="127"/>
    <cfRule type="duplicateValues" dxfId="112" priority="128"/>
  </conditionalFormatting>
  <conditionalFormatting sqref="C12">
    <cfRule type="duplicateValues" dxfId="111" priority="125"/>
    <cfRule type="duplicateValues" dxfId="110" priority="126"/>
  </conditionalFormatting>
  <conditionalFormatting sqref="C13">
    <cfRule type="duplicateValues" dxfId="109" priority="123"/>
    <cfRule type="duplicateValues" dxfId="108" priority="124"/>
  </conditionalFormatting>
  <conditionalFormatting sqref="C14">
    <cfRule type="duplicateValues" dxfId="107" priority="121"/>
    <cfRule type="duplicateValues" dxfId="106" priority="122"/>
  </conditionalFormatting>
  <conditionalFormatting sqref="C62:C1048576 C9">
    <cfRule type="duplicateValues" dxfId="105" priority="145"/>
    <cfRule type="duplicateValues" dxfId="104" priority="146"/>
  </conditionalFormatting>
  <conditionalFormatting sqref="C15">
    <cfRule type="duplicateValues" dxfId="103" priority="95"/>
    <cfRule type="duplicateValues" dxfId="102" priority="96"/>
  </conditionalFormatting>
  <conditionalFormatting sqref="C16">
    <cfRule type="duplicateValues" dxfId="101" priority="93"/>
    <cfRule type="duplicateValues" dxfId="100" priority="94"/>
  </conditionalFormatting>
  <conditionalFormatting sqref="C17">
    <cfRule type="duplicateValues" dxfId="99" priority="91"/>
    <cfRule type="duplicateValues" dxfId="98" priority="92"/>
  </conditionalFormatting>
  <conditionalFormatting sqref="C18">
    <cfRule type="duplicateValues" dxfId="97" priority="89"/>
    <cfRule type="duplicateValues" dxfId="96" priority="90"/>
  </conditionalFormatting>
  <conditionalFormatting sqref="C19">
    <cfRule type="duplicateValues" dxfId="95" priority="87"/>
    <cfRule type="duplicateValues" dxfId="94" priority="88"/>
  </conditionalFormatting>
  <conditionalFormatting sqref="C20">
    <cfRule type="duplicateValues" dxfId="93" priority="85"/>
    <cfRule type="duplicateValues" dxfId="92" priority="86"/>
  </conditionalFormatting>
  <conditionalFormatting sqref="C21">
    <cfRule type="duplicateValues" dxfId="91" priority="83"/>
    <cfRule type="duplicateValues" dxfId="90" priority="84"/>
  </conditionalFormatting>
  <conditionalFormatting sqref="C22">
    <cfRule type="duplicateValues" dxfId="89" priority="81"/>
    <cfRule type="duplicateValues" dxfId="88" priority="82"/>
  </conditionalFormatting>
  <conditionalFormatting sqref="C23">
    <cfRule type="duplicateValues" dxfId="87" priority="79"/>
    <cfRule type="duplicateValues" dxfId="86" priority="80"/>
  </conditionalFormatting>
  <conditionalFormatting sqref="C24">
    <cfRule type="duplicateValues" dxfId="85" priority="77"/>
    <cfRule type="duplicateValues" dxfId="84" priority="78"/>
  </conditionalFormatting>
  <conditionalFormatting sqref="C25">
    <cfRule type="duplicateValues" dxfId="83" priority="73"/>
    <cfRule type="duplicateValues" dxfId="82" priority="74"/>
  </conditionalFormatting>
  <conditionalFormatting sqref="C26">
    <cfRule type="duplicateValues" dxfId="81" priority="75"/>
    <cfRule type="duplicateValues" dxfId="80" priority="76"/>
  </conditionalFormatting>
  <conditionalFormatting sqref="C27">
    <cfRule type="duplicateValues" dxfId="79" priority="71"/>
    <cfRule type="duplicateValues" dxfId="78" priority="72"/>
  </conditionalFormatting>
  <conditionalFormatting sqref="C28">
    <cfRule type="duplicateValues" dxfId="77" priority="69"/>
    <cfRule type="duplicateValues" dxfId="76" priority="70"/>
  </conditionalFormatting>
  <conditionalFormatting sqref="C30">
    <cfRule type="duplicateValues" dxfId="75" priority="67"/>
    <cfRule type="duplicateValues" dxfId="74" priority="68"/>
  </conditionalFormatting>
  <conditionalFormatting sqref="C29">
    <cfRule type="duplicateValues" dxfId="73" priority="65"/>
    <cfRule type="duplicateValues" dxfId="72" priority="66"/>
  </conditionalFormatting>
  <conditionalFormatting sqref="C31">
    <cfRule type="duplicateValues" dxfId="71" priority="63"/>
    <cfRule type="duplicateValues" dxfId="70" priority="64"/>
  </conditionalFormatting>
  <conditionalFormatting sqref="C32">
    <cfRule type="duplicateValues" dxfId="69" priority="61"/>
    <cfRule type="duplicateValues" dxfId="68" priority="62"/>
  </conditionalFormatting>
  <conditionalFormatting sqref="C34">
    <cfRule type="duplicateValues" dxfId="67" priority="59"/>
    <cfRule type="duplicateValues" dxfId="66" priority="60"/>
  </conditionalFormatting>
  <conditionalFormatting sqref="C33">
    <cfRule type="duplicateValues" dxfId="65" priority="57"/>
    <cfRule type="duplicateValues" dxfId="64" priority="58"/>
  </conditionalFormatting>
  <conditionalFormatting sqref="C35">
    <cfRule type="duplicateValues" dxfId="63" priority="55"/>
    <cfRule type="duplicateValues" dxfId="62" priority="56"/>
  </conditionalFormatting>
  <conditionalFormatting sqref="C36">
    <cfRule type="duplicateValues" dxfId="61" priority="53"/>
    <cfRule type="duplicateValues" dxfId="60" priority="54"/>
  </conditionalFormatting>
  <conditionalFormatting sqref="C37">
    <cfRule type="duplicateValues" dxfId="59" priority="51"/>
    <cfRule type="duplicateValues" dxfId="58" priority="52"/>
  </conditionalFormatting>
  <conditionalFormatting sqref="C38">
    <cfRule type="duplicateValues" dxfId="57" priority="49"/>
    <cfRule type="duplicateValues" dxfId="56" priority="50"/>
  </conditionalFormatting>
  <conditionalFormatting sqref="C39">
    <cfRule type="duplicateValues" dxfId="55" priority="47"/>
    <cfRule type="duplicateValues" dxfId="54" priority="48"/>
  </conditionalFormatting>
  <conditionalFormatting sqref="C40">
    <cfRule type="duplicateValues" dxfId="53" priority="45"/>
    <cfRule type="duplicateValues" dxfId="52" priority="46"/>
  </conditionalFormatting>
  <conditionalFormatting sqref="C41">
    <cfRule type="duplicateValues" dxfId="51" priority="43"/>
    <cfRule type="duplicateValues" dxfId="50" priority="44"/>
  </conditionalFormatting>
  <conditionalFormatting sqref="C42">
    <cfRule type="duplicateValues" dxfId="49" priority="41"/>
    <cfRule type="duplicateValues" dxfId="48" priority="42"/>
  </conditionalFormatting>
  <conditionalFormatting sqref="C43">
    <cfRule type="duplicateValues" dxfId="47" priority="39"/>
    <cfRule type="duplicateValues" dxfId="46" priority="40"/>
  </conditionalFormatting>
  <conditionalFormatting sqref="C44">
    <cfRule type="duplicateValues" dxfId="45" priority="37"/>
    <cfRule type="duplicateValues" dxfId="44" priority="38"/>
  </conditionalFormatting>
  <conditionalFormatting sqref="C45">
    <cfRule type="duplicateValues" dxfId="43" priority="35"/>
    <cfRule type="duplicateValues" dxfId="42" priority="36"/>
  </conditionalFormatting>
  <conditionalFormatting sqref="C46">
    <cfRule type="duplicateValues" dxfId="35" priority="33"/>
    <cfRule type="duplicateValues" dxfId="34" priority="34"/>
  </conditionalFormatting>
  <conditionalFormatting sqref="C47">
    <cfRule type="duplicateValues" dxfId="33" priority="31"/>
    <cfRule type="duplicateValues" dxfId="32" priority="32"/>
  </conditionalFormatting>
  <conditionalFormatting sqref="C48">
    <cfRule type="duplicateValues" dxfId="31" priority="29"/>
    <cfRule type="duplicateValues" dxfId="30" priority="30"/>
  </conditionalFormatting>
  <conditionalFormatting sqref="C49">
    <cfRule type="duplicateValues" dxfId="27" priority="27"/>
    <cfRule type="duplicateValues" dxfId="26" priority="28"/>
  </conditionalFormatting>
  <conditionalFormatting sqref="C50">
    <cfRule type="duplicateValues" dxfId="25" priority="25"/>
    <cfRule type="duplicateValues" dxfId="24" priority="26"/>
  </conditionalFormatting>
  <conditionalFormatting sqref="C51">
    <cfRule type="duplicateValues" dxfId="23" priority="23"/>
    <cfRule type="duplicateValues" dxfId="22" priority="24"/>
  </conditionalFormatting>
  <conditionalFormatting sqref="C52">
    <cfRule type="duplicateValues" dxfId="21" priority="21"/>
    <cfRule type="duplicateValues" dxfId="20" priority="22"/>
  </conditionalFormatting>
  <conditionalFormatting sqref="C53">
    <cfRule type="duplicateValues" dxfId="19" priority="19"/>
    <cfRule type="duplicateValues" dxfId="18" priority="20"/>
  </conditionalFormatting>
  <conditionalFormatting sqref="C54">
    <cfRule type="duplicateValues" dxfId="17" priority="17"/>
    <cfRule type="duplicateValues" dxfId="16" priority="18"/>
  </conditionalFormatting>
  <conditionalFormatting sqref="C55">
    <cfRule type="duplicateValues" dxfId="15" priority="15"/>
    <cfRule type="duplicateValues" dxfId="14" priority="16"/>
  </conditionalFormatting>
  <conditionalFormatting sqref="C56">
    <cfRule type="duplicateValues" dxfId="13" priority="13"/>
    <cfRule type="duplicateValues" dxfId="12" priority="14"/>
  </conditionalFormatting>
  <conditionalFormatting sqref="C58">
    <cfRule type="duplicateValues" dxfId="9" priority="9"/>
    <cfRule type="duplicateValues" dxfId="8" priority="10"/>
  </conditionalFormatting>
  <conditionalFormatting sqref="C57">
    <cfRule type="duplicateValues" dxfId="7" priority="7"/>
    <cfRule type="duplicateValues" dxfId="6" priority="8"/>
  </conditionalFormatting>
  <conditionalFormatting sqref="C59">
    <cfRule type="duplicateValues" dxfId="5" priority="5"/>
    <cfRule type="duplicateValues" dxfId="4" priority="6"/>
  </conditionalFormatting>
  <conditionalFormatting sqref="C60">
    <cfRule type="duplicateValues" dxfId="3" priority="3"/>
    <cfRule type="duplicateValues" dxfId="2" priority="4"/>
  </conditionalFormatting>
  <conditionalFormatting sqref="C6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Тальк пудра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semikova_e</dc:creator>
  <cp:lastModifiedBy>Microsoft Office User</cp:lastModifiedBy>
  <dcterms:created xsi:type="dcterms:W3CDTF">2020-02-28T10:04:01Z</dcterms:created>
  <dcterms:modified xsi:type="dcterms:W3CDTF">2026-08-18T14:47:36Z</dcterms:modified>
</cp:coreProperties>
</file>